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'PC-Version'!$A$1:$BD$97</definedName>
  </definedNames>
  <calcPr fullCalcOnLoad="1"/>
</workbook>
</file>

<file path=xl/sharedStrings.xml><?xml version="1.0" encoding="utf-8"?>
<sst xmlns="http://schemas.openxmlformats.org/spreadsheetml/2006/main" count="259" uniqueCount="65">
  <si>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</si>
  <si>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</si>
  <si>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</si>
  <si>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</si>
  <si>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</si>
  <si>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</si>
  <si>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</si>
  <si>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</si>
  <si>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</si>
  <si>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</si>
  <si>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</si>
  <si>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</si>
  <si>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</si>
  <si>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</si>
  <si>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</si>
  <si>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</si>
  <si>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</si>
  <si>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</si>
  <si>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</si>
  <si>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</si>
  <si>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</si>
  <si>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</si>
  <si>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</si>
  <si>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</si>
  <si>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</si>
  <si>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</si>
  <si>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</si>
  <si>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</si>
  <si>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x</t>
  </si>
  <si>
    <t>Gruppe C</t>
  </si>
  <si>
    <t>C</t>
  </si>
  <si>
    <t>V. Endrunde</t>
  </si>
  <si>
    <t>1. Grp A</t>
  </si>
  <si>
    <t>2. Grp B</t>
  </si>
  <si>
    <t>1. Grp C</t>
  </si>
  <si>
    <t>2. Grp A</t>
  </si>
  <si>
    <t>1. Grp B</t>
  </si>
  <si>
    <t>2. Grp C</t>
  </si>
  <si>
    <t>II. Spielplan Zwischenrunde</t>
  </si>
  <si>
    <t>III. Abschlußtabellen Zwischenrunde</t>
  </si>
  <si>
    <t>Spiel um Platz 3 und 4</t>
  </si>
  <si>
    <t>Endspiel</t>
  </si>
  <si>
    <t>A1</t>
  </si>
  <si>
    <t>A2</t>
  </si>
  <si>
    <t>A3</t>
  </si>
  <si>
    <t>B1</t>
  </si>
  <si>
    <t>B2</t>
  </si>
  <si>
    <t>B3</t>
  </si>
  <si>
    <t>C1</t>
  </si>
  <si>
    <t>C2</t>
  </si>
  <si>
    <t>C3</t>
  </si>
  <si>
    <t>LOGO</t>
  </si>
  <si>
    <t>Freitag</t>
  </si>
  <si>
    <t>Gruppe 1</t>
  </si>
  <si>
    <t>Gruppe 2</t>
  </si>
  <si>
    <t>2. Gruppe 1</t>
  </si>
  <si>
    <t>2. Gruppe 2</t>
  </si>
  <si>
    <t>1. Gruppe 1</t>
  </si>
  <si>
    <t>1. Gruppe 2</t>
  </si>
  <si>
    <t>4.</t>
  </si>
  <si>
    <t>VI. Platzierungen</t>
  </si>
  <si>
    <t>IV. Gruppeneinteilung Zwischenrunde</t>
  </si>
  <si>
    <t>Verein</t>
  </si>
  <si>
    <t>Fußball Hallenturnier .......................</t>
  </si>
  <si>
    <t>in der Sporthalle ......................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</si>
</sst>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8"/>
      <name val="Arial"/>
      <family val="2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0" fillId="0" borderId="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left" vertical="center"/>
      <protection hidden="1"/>
    </xf>
    <xf numFmtId="0" fontId="12" fillId="0" borderId="14" xfId="0" applyFont="1" applyBorder="1" applyAlignment="1" applyProtection="1">
      <alignment horizontal="left" vertical="center"/>
      <protection hidden="1"/>
    </xf>
    <xf numFmtId="0" fontId="12" fillId="0" borderId="2" xfId="0" applyFont="1" applyBorder="1" applyAlignment="1" applyProtection="1">
      <alignment horizontal="center" vertical="center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12" fillId="0" borderId="16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Continuous"/>
      <protection hidden="1"/>
    </xf>
    <xf numFmtId="0" fontId="12" fillId="0" borderId="1" xfId="0" applyFont="1" applyBorder="1" applyAlignment="1" applyProtection="1">
      <alignment horizontal="left" vertical="center"/>
      <protection hidden="1"/>
    </xf>
    <xf numFmtId="0" fontId="12" fillId="0" borderId="17" xfId="0" applyFont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horizontal="centerContinuous"/>
      <protection hidden="1"/>
    </xf>
    <xf numFmtId="0" fontId="13" fillId="0" borderId="0" xfId="0" applyFont="1" applyFill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176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2" fillId="0" borderId="18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left" vertical="center"/>
      <protection hidden="1"/>
    </xf>
    <xf numFmtId="0" fontId="12" fillId="0" borderId="19" xfId="0" applyFont="1" applyBorder="1" applyAlignment="1" applyProtection="1">
      <alignment horizontal="left" vertical="center"/>
      <protection hidden="1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38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2" fillId="0" borderId="3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20" fontId="0" fillId="0" borderId="30" xfId="0" applyNumberFormat="1" applyFont="1" applyFill="1" applyBorder="1" applyAlignment="1">
      <alignment horizontal="center" vertical="center"/>
    </xf>
    <xf numFmtId="20" fontId="0" fillId="0" borderId="39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38" xfId="0" applyFont="1" applyFill="1" applyBorder="1" applyAlignment="1">
      <alignment horizontal="left" vertical="center" shrinkToFit="1"/>
    </xf>
    <xf numFmtId="20" fontId="0" fillId="0" borderId="44" xfId="0" applyNumberFormat="1" applyFont="1" applyFill="1" applyBorder="1" applyAlignment="1">
      <alignment horizontal="center" vertical="center"/>
    </xf>
    <xf numFmtId="20" fontId="0" fillId="0" borderId="42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 shrinkToFit="1"/>
    </xf>
    <xf numFmtId="0" fontId="0" fillId="0" borderId="5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left" vertical="center" shrinkToFit="1"/>
    </xf>
    <xf numFmtId="0" fontId="0" fillId="0" borderId="40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45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20" fontId="0" fillId="0" borderId="4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shrinkToFit="1"/>
    </xf>
    <xf numFmtId="0" fontId="0" fillId="0" borderId="5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2" borderId="50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174" fontId="0" fillId="0" borderId="52" xfId="0" applyNumberFormat="1" applyFont="1" applyFill="1" applyBorder="1" applyAlignment="1">
      <alignment horizontal="center" vertical="center"/>
    </xf>
    <xf numFmtId="174" fontId="0" fillId="0" borderId="16" xfId="0" applyNumberFormat="1" applyFont="1" applyFill="1" applyBorder="1" applyAlignment="1">
      <alignment horizontal="center" vertical="center"/>
    </xf>
    <xf numFmtId="174" fontId="0" fillId="0" borderId="53" xfId="0" applyNumberFormat="1" applyFont="1" applyFill="1" applyBorder="1" applyAlignment="1">
      <alignment horizontal="center" vertical="center"/>
    </xf>
    <xf numFmtId="174" fontId="0" fillId="0" borderId="49" xfId="0" applyNumberFormat="1" applyFont="1" applyFill="1" applyBorder="1" applyAlignment="1">
      <alignment horizontal="center" vertical="center"/>
    </xf>
    <xf numFmtId="174" fontId="0" fillId="0" borderId="5" xfId="0" applyNumberFormat="1" applyFont="1" applyFill="1" applyBorder="1" applyAlignment="1">
      <alignment horizontal="center" vertical="center"/>
    </xf>
    <xf numFmtId="174" fontId="0" fillId="0" borderId="43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5" fontId="3" fillId="0" borderId="3" xfId="0" applyNumberFormat="1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19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40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left" vertical="center" shrinkToFit="1"/>
    </xf>
    <xf numFmtId="0" fontId="2" fillId="0" borderId="3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20" fontId="0" fillId="0" borderId="27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9525</xdr:colOff>
      <xdr:row>45</xdr:row>
      <xdr:rowOff>28575</xdr:rowOff>
    </xdr:from>
    <xdr:to>
      <xdr:col>54</xdr:col>
      <xdr:colOff>28575</xdr:colOff>
      <xdr:row>47</xdr:row>
      <xdr:rowOff>161925</xdr:rowOff>
    </xdr:to>
    <xdr:pic>
      <xdr:nvPicPr>
        <xdr:cNvPr id="1" name="Command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775335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9525</xdr:colOff>
      <xdr:row>77</xdr:row>
      <xdr:rowOff>47625</xdr:rowOff>
    </xdr:from>
    <xdr:to>
      <xdr:col>33</xdr:col>
      <xdr:colOff>9525</xdr:colOff>
      <xdr:row>79</xdr:row>
      <xdr:rowOff>9525</xdr:rowOff>
    </xdr:to>
    <xdr:pic>
      <xdr:nvPicPr>
        <xdr:cNvPr id="2" name="CommandButton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13306425"/>
          <a:ext cx="11430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Q98"/>
  <sheetViews>
    <sheetView showGridLines="0" tabSelected="1" zoomScale="112" zoomScaleNormal="112" workbookViewId="0" topLeftCell="A1">
      <selection activeCell="A2" sqref="A2:AP3"/>
    </sheetView>
  </sheetViews>
  <sheetFormatPr defaultColWidth="11.421875" defaultRowHeight="12.75"/>
  <cols>
    <col min="1" max="56" width="1.7109375" style="0" customWidth="1"/>
    <col min="57" max="57" width="2.7109375" style="76" bestFit="1" customWidth="1"/>
    <col min="58" max="58" width="2.8515625" style="76" hidden="1" customWidth="1"/>
    <col min="59" max="59" width="2.140625" style="76" hidden="1" customWidth="1"/>
    <col min="60" max="60" width="2.8515625" style="76" hidden="1" customWidth="1"/>
    <col min="61" max="72" width="1.7109375" style="76" hidden="1" customWidth="1"/>
    <col min="73" max="73" width="1.7109375" style="76" customWidth="1"/>
    <col min="74" max="74" width="2.8515625" style="77" bestFit="1" customWidth="1"/>
    <col min="75" max="75" width="1.7109375" style="77" customWidth="1"/>
    <col min="76" max="76" width="1.7109375" style="76" customWidth="1"/>
    <col min="77" max="77" width="12.28125" style="76" bestFit="1" customWidth="1"/>
    <col min="78" max="78" width="5.140625" style="76" bestFit="1" customWidth="1"/>
    <col min="79" max="79" width="2.57421875" style="76" bestFit="1" customWidth="1"/>
    <col min="80" max="80" width="2.00390625" style="76" bestFit="1" customWidth="1"/>
    <col min="81" max="81" width="2.57421875" style="78" bestFit="1" customWidth="1"/>
    <col min="82" max="82" width="5.140625" style="78" bestFit="1" customWidth="1"/>
    <col min="83" max="83" width="1.7109375" style="78" customWidth="1"/>
    <col min="84" max="84" width="12.28125" style="76" bestFit="1" customWidth="1"/>
    <col min="85" max="85" width="5.140625" style="76" bestFit="1" customWidth="1"/>
    <col min="86" max="86" width="2.57421875" style="76" bestFit="1" customWidth="1"/>
    <col min="87" max="87" width="2.00390625" style="76" bestFit="1" customWidth="1"/>
    <col min="88" max="88" width="2.57421875" style="78" bestFit="1" customWidth="1"/>
    <col min="89" max="89" width="5.140625" style="78" bestFit="1" customWidth="1"/>
    <col min="90" max="90" width="12.28125" style="47" bestFit="1" customWidth="1"/>
    <col min="91" max="91" width="5.00390625" style="47" bestFit="1" customWidth="1"/>
    <col min="92" max="92" width="2.8515625" style="47" bestFit="1" customWidth="1"/>
    <col min="93" max="93" width="2.00390625" style="47" bestFit="1" customWidth="1"/>
    <col min="94" max="94" width="2.8515625" style="48" bestFit="1" customWidth="1"/>
    <col min="95" max="95" width="5.57421875" style="48" bestFit="1" customWidth="1"/>
    <col min="96" max="96" width="12.28125" style="47" bestFit="1" customWidth="1"/>
    <col min="97" max="97" width="5.00390625" style="47" bestFit="1" customWidth="1"/>
    <col min="98" max="98" width="2.8515625" style="47" bestFit="1" customWidth="1"/>
    <col min="99" max="99" width="2.00390625" style="47" bestFit="1" customWidth="1"/>
    <col min="100" max="100" width="2.8515625" style="48" bestFit="1" customWidth="1"/>
    <col min="101" max="101" width="5.57421875" style="48" bestFit="1" customWidth="1"/>
    <col min="102" max="102" width="12.28125" style="47" bestFit="1" customWidth="1"/>
    <col min="103" max="103" width="5.00390625" style="47" bestFit="1" customWidth="1"/>
    <col min="104" max="104" width="2.8515625" style="47" bestFit="1" customWidth="1"/>
    <col min="105" max="121" width="1.7109375" style="49" customWidth="1"/>
    <col min="122" max="16384" width="1.7109375" style="0" customWidth="1"/>
  </cols>
  <sheetData>
    <row r="1" spans="90:121" ht="7.5" customHeight="1">
      <c r="CL1" s="43"/>
      <c r="CM1" s="43"/>
      <c r="CN1" s="43"/>
      <c r="CO1" s="43"/>
      <c r="CP1" s="44"/>
      <c r="CQ1" s="44"/>
      <c r="CR1" s="43"/>
      <c r="CS1" s="43"/>
      <c r="CT1" s="43"/>
      <c r="CU1" s="43"/>
      <c r="CV1" s="44"/>
      <c r="CW1" s="44"/>
      <c r="CX1" s="43"/>
      <c r="CY1" s="43"/>
      <c r="CZ1" s="43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</row>
    <row r="2" spans="1:121" ht="33" customHeight="1">
      <c r="A2" s="245" t="s">
        <v>62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R2" s="31"/>
      <c r="AS2" s="32"/>
      <c r="AT2" s="32"/>
      <c r="AU2" s="32"/>
      <c r="AV2" s="32"/>
      <c r="AW2" s="32"/>
      <c r="AX2" s="32"/>
      <c r="AY2" s="32"/>
      <c r="AZ2" s="32"/>
      <c r="BA2" s="32"/>
      <c r="BB2" s="33"/>
      <c r="CL2" s="43"/>
      <c r="CM2" s="43"/>
      <c r="CN2" s="43"/>
      <c r="CO2" s="43"/>
      <c r="CP2" s="44"/>
      <c r="CQ2" s="44"/>
      <c r="CR2" s="43"/>
      <c r="CS2" s="43"/>
      <c r="CT2" s="43"/>
      <c r="CU2" s="43"/>
      <c r="CV2" s="44"/>
      <c r="CW2" s="44"/>
      <c r="CX2" s="43"/>
      <c r="CY2" s="43"/>
      <c r="CZ2" s="43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</row>
    <row r="3" spans="1:104" s="15" customFormat="1" ht="27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R3" s="34"/>
      <c r="AS3" s="35"/>
      <c r="AT3" s="35" t="s">
        <v>51</v>
      </c>
      <c r="AU3" s="35"/>
      <c r="AW3" s="35"/>
      <c r="AX3" s="35"/>
      <c r="AY3" s="35"/>
      <c r="AZ3" s="35"/>
      <c r="BA3" s="35"/>
      <c r="BB3" s="36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80"/>
      <c r="BW3" s="80"/>
      <c r="BX3" s="79"/>
      <c r="BY3" s="79"/>
      <c r="BZ3" s="79"/>
      <c r="CA3" s="79"/>
      <c r="CB3" s="79"/>
      <c r="CC3" s="81"/>
      <c r="CD3" s="81"/>
      <c r="CE3" s="81"/>
      <c r="CF3" s="79"/>
      <c r="CG3" s="79"/>
      <c r="CH3" s="79"/>
      <c r="CI3" s="79"/>
      <c r="CJ3" s="81"/>
      <c r="CK3" s="81"/>
      <c r="CL3" s="45"/>
      <c r="CM3" s="45"/>
      <c r="CN3" s="45"/>
      <c r="CO3" s="45"/>
      <c r="CP3" s="35"/>
      <c r="CQ3" s="35"/>
      <c r="CR3" s="45"/>
      <c r="CS3" s="45"/>
      <c r="CT3" s="45"/>
      <c r="CU3" s="45"/>
      <c r="CV3" s="35"/>
      <c r="CW3" s="35"/>
      <c r="CX3" s="45"/>
      <c r="CY3" s="45"/>
      <c r="CZ3" s="45"/>
    </row>
    <row r="4" spans="1:104" s="2" customFormat="1" ht="15">
      <c r="A4" s="252" t="s">
        <v>63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R4" s="37"/>
      <c r="AS4" s="38"/>
      <c r="AT4" s="38"/>
      <c r="AU4" s="38"/>
      <c r="AV4" s="38"/>
      <c r="AW4" s="38"/>
      <c r="AX4" s="38"/>
      <c r="AY4" s="38"/>
      <c r="AZ4" s="38"/>
      <c r="BA4" s="38"/>
      <c r="BB4" s="39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3"/>
      <c r="BW4" s="83"/>
      <c r="BX4" s="82"/>
      <c r="BY4" s="82"/>
      <c r="BZ4" s="82"/>
      <c r="CA4" s="82"/>
      <c r="CB4" s="82"/>
      <c r="CC4" s="84"/>
      <c r="CD4" s="84"/>
      <c r="CE4" s="84"/>
      <c r="CF4" s="82"/>
      <c r="CG4" s="82"/>
      <c r="CH4" s="82"/>
      <c r="CI4" s="82"/>
      <c r="CJ4" s="84"/>
      <c r="CK4" s="84"/>
      <c r="CL4" s="46"/>
      <c r="CM4" s="46"/>
      <c r="CN4" s="46"/>
      <c r="CO4" s="46"/>
      <c r="CP4" s="38"/>
      <c r="CQ4" s="38"/>
      <c r="CR4" s="46"/>
      <c r="CS4" s="46"/>
      <c r="CT4" s="46"/>
      <c r="CU4" s="46"/>
      <c r="CV4" s="38"/>
      <c r="CW4" s="38"/>
      <c r="CX4" s="46"/>
      <c r="CY4" s="46"/>
      <c r="CZ4" s="46"/>
    </row>
    <row r="5" spans="44:104" s="2" customFormat="1" ht="6" customHeight="1">
      <c r="AR5" s="37"/>
      <c r="AS5" s="38"/>
      <c r="AT5" s="38"/>
      <c r="AU5" s="38"/>
      <c r="AV5" s="38"/>
      <c r="AW5" s="38"/>
      <c r="AX5" s="38"/>
      <c r="AY5" s="38"/>
      <c r="AZ5" s="38"/>
      <c r="BA5" s="38"/>
      <c r="BB5" s="39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3"/>
      <c r="BW5" s="83"/>
      <c r="BX5" s="82"/>
      <c r="BY5" s="82"/>
      <c r="BZ5" s="82"/>
      <c r="CA5" s="82"/>
      <c r="CB5" s="82"/>
      <c r="CC5" s="84"/>
      <c r="CD5" s="84"/>
      <c r="CE5" s="84"/>
      <c r="CF5" s="82"/>
      <c r="CG5" s="82"/>
      <c r="CH5" s="82"/>
      <c r="CI5" s="82"/>
      <c r="CJ5" s="84"/>
      <c r="CK5" s="84"/>
      <c r="CL5" s="46"/>
      <c r="CM5" s="46"/>
      <c r="CN5" s="46"/>
      <c r="CO5" s="46"/>
      <c r="CP5" s="38"/>
      <c r="CQ5" s="38"/>
      <c r="CR5" s="46"/>
      <c r="CS5" s="46"/>
      <c r="CT5" s="46"/>
      <c r="CU5" s="46"/>
      <c r="CV5" s="38"/>
      <c r="CW5" s="38"/>
      <c r="CX5" s="46"/>
      <c r="CY5" s="46"/>
      <c r="CZ5" s="46"/>
    </row>
    <row r="6" spans="12:104" s="2" customFormat="1" ht="15.75">
      <c r="L6" s="3" t="s">
        <v>0</v>
      </c>
      <c r="M6" s="247" t="s">
        <v>52</v>
      </c>
      <c r="N6" s="247"/>
      <c r="O6" s="247"/>
      <c r="P6" s="247"/>
      <c r="Q6" s="247"/>
      <c r="R6" s="247"/>
      <c r="S6" s="247"/>
      <c r="T6" s="247"/>
      <c r="U6" s="2" t="s">
        <v>1</v>
      </c>
      <c r="Y6" s="248">
        <v>37589</v>
      </c>
      <c r="Z6" s="248"/>
      <c r="AA6" s="248"/>
      <c r="AB6" s="248"/>
      <c r="AC6" s="248"/>
      <c r="AD6" s="248"/>
      <c r="AE6" s="248"/>
      <c r="AF6" s="248"/>
      <c r="AR6" s="37"/>
      <c r="AS6" s="38"/>
      <c r="AT6" s="38"/>
      <c r="AU6" s="38"/>
      <c r="AV6" s="38"/>
      <c r="AW6" s="38"/>
      <c r="AX6" s="38"/>
      <c r="AY6" s="38"/>
      <c r="AZ6" s="38"/>
      <c r="BA6" s="38"/>
      <c r="BB6" s="39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3"/>
      <c r="BW6" s="83"/>
      <c r="BX6" s="82"/>
      <c r="BY6" s="82"/>
      <c r="BZ6" s="82"/>
      <c r="CA6" s="82"/>
      <c r="CB6" s="82"/>
      <c r="CC6" s="84"/>
      <c r="CD6" s="84"/>
      <c r="CE6" s="84"/>
      <c r="CF6" s="82"/>
      <c r="CG6" s="82"/>
      <c r="CH6" s="82"/>
      <c r="CI6" s="82"/>
      <c r="CJ6" s="84"/>
      <c r="CK6" s="84"/>
      <c r="CL6" s="46"/>
      <c r="CM6" s="46"/>
      <c r="CN6" s="46"/>
      <c r="CO6" s="46"/>
      <c r="CP6" s="38"/>
      <c r="CQ6" s="38"/>
      <c r="CR6" s="46"/>
      <c r="CS6" s="46"/>
      <c r="CT6" s="46"/>
      <c r="CU6" s="46"/>
      <c r="CV6" s="38"/>
      <c r="CW6" s="38"/>
      <c r="CX6" s="46"/>
      <c r="CY6" s="46"/>
      <c r="CZ6" s="46"/>
    </row>
    <row r="7" spans="44:104" s="2" customFormat="1" ht="6" customHeight="1">
      <c r="AR7" s="37"/>
      <c r="AS7" s="38"/>
      <c r="AT7" s="38"/>
      <c r="AU7" s="38"/>
      <c r="AV7" s="38"/>
      <c r="AW7" s="38"/>
      <c r="AX7" s="38"/>
      <c r="AY7" s="38"/>
      <c r="AZ7" s="38"/>
      <c r="BA7" s="38"/>
      <c r="BB7" s="39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3"/>
      <c r="BW7" s="83"/>
      <c r="BX7" s="82"/>
      <c r="BY7" s="82"/>
      <c r="BZ7" s="82"/>
      <c r="CA7" s="82"/>
      <c r="CB7" s="82"/>
      <c r="CC7" s="84"/>
      <c r="CD7" s="84"/>
      <c r="CE7" s="84"/>
      <c r="CF7" s="82"/>
      <c r="CG7" s="82"/>
      <c r="CH7" s="82"/>
      <c r="CI7" s="82"/>
      <c r="CJ7" s="84"/>
      <c r="CK7" s="84"/>
      <c r="CL7" s="46"/>
      <c r="CM7" s="46"/>
      <c r="CN7" s="46"/>
      <c r="CO7" s="46"/>
      <c r="CP7" s="38"/>
      <c r="CQ7" s="38"/>
      <c r="CR7" s="46"/>
      <c r="CS7" s="46"/>
      <c r="CT7" s="46"/>
      <c r="CU7" s="46"/>
      <c r="CV7" s="38"/>
      <c r="CW7" s="38"/>
      <c r="CX7" s="46"/>
      <c r="CY7" s="46"/>
      <c r="CZ7" s="46"/>
    </row>
    <row r="8" spans="2:104" s="2" customFormat="1" ht="15">
      <c r="B8" s="249" t="s">
        <v>64</v>
      </c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R8" s="40"/>
      <c r="AS8" s="41"/>
      <c r="AT8" s="41"/>
      <c r="AU8" s="41"/>
      <c r="AV8" s="41"/>
      <c r="AW8" s="41"/>
      <c r="AX8" s="41"/>
      <c r="AY8" s="41"/>
      <c r="AZ8" s="41"/>
      <c r="BA8" s="41"/>
      <c r="BB8" s="4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3"/>
      <c r="BW8" s="83"/>
      <c r="BX8" s="82"/>
      <c r="BY8" s="82"/>
      <c r="BZ8" s="82"/>
      <c r="CA8" s="82"/>
      <c r="CB8" s="82"/>
      <c r="CC8" s="84"/>
      <c r="CD8" s="84"/>
      <c r="CE8" s="84"/>
      <c r="CF8" s="82"/>
      <c r="CG8" s="82"/>
      <c r="CH8" s="82"/>
      <c r="CI8" s="82"/>
      <c r="CJ8" s="84"/>
      <c r="CK8" s="84"/>
      <c r="CL8" s="46"/>
      <c r="CM8" s="46"/>
      <c r="CN8" s="46"/>
      <c r="CO8" s="46"/>
      <c r="CP8" s="38"/>
      <c r="CQ8" s="38"/>
      <c r="CR8" s="46"/>
      <c r="CS8" s="46"/>
      <c r="CT8" s="46"/>
      <c r="CU8" s="46"/>
      <c r="CV8" s="38"/>
      <c r="CW8" s="38"/>
      <c r="CX8" s="46"/>
      <c r="CY8" s="46"/>
      <c r="CZ8" s="46"/>
    </row>
    <row r="9" spans="57:104" s="2" customFormat="1" ht="6" customHeight="1"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3"/>
      <c r="BW9" s="83"/>
      <c r="BX9" s="82"/>
      <c r="BY9" s="82"/>
      <c r="BZ9" s="82"/>
      <c r="CA9" s="82"/>
      <c r="CB9" s="82"/>
      <c r="CC9" s="84"/>
      <c r="CD9" s="84"/>
      <c r="CE9" s="84"/>
      <c r="CF9" s="82"/>
      <c r="CG9" s="82"/>
      <c r="CH9" s="82"/>
      <c r="CI9" s="82"/>
      <c r="CJ9" s="84"/>
      <c r="CK9" s="84"/>
      <c r="CL9" s="46"/>
      <c r="CM9" s="46"/>
      <c r="CN9" s="46"/>
      <c r="CO9" s="46"/>
      <c r="CP9" s="38"/>
      <c r="CQ9" s="38"/>
      <c r="CR9" s="46"/>
      <c r="CS9" s="46"/>
      <c r="CT9" s="46"/>
      <c r="CU9" s="46"/>
      <c r="CV9" s="38"/>
      <c r="CW9" s="38"/>
      <c r="CX9" s="46"/>
      <c r="CY9" s="46"/>
      <c r="CZ9" s="46"/>
    </row>
    <row r="10" spans="7:104" s="2" customFormat="1" ht="15.75">
      <c r="G10" s="6" t="s">
        <v>2</v>
      </c>
      <c r="H10" s="251">
        <v>0.375</v>
      </c>
      <c r="I10" s="251"/>
      <c r="J10" s="251"/>
      <c r="K10" s="251"/>
      <c r="L10" s="251"/>
      <c r="M10" s="7" t="s">
        <v>3</v>
      </c>
      <c r="T10" s="6" t="s">
        <v>4</v>
      </c>
      <c r="U10" s="246">
        <v>1</v>
      </c>
      <c r="V10" s="246"/>
      <c r="W10" s="21" t="s">
        <v>28</v>
      </c>
      <c r="X10" s="250">
        <v>0.008333333333333333</v>
      </c>
      <c r="Y10" s="250"/>
      <c r="Z10" s="250"/>
      <c r="AA10" s="250"/>
      <c r="AB10" s="250"/>
      <c r="AC10" s="7" t="s">
        <v>5</v>
      </c>
      <c r="AK10" s="6" t="s">
        <v>6</v>
      </c>
      <c r="AL10" s="250">
        <v>0.0020833333333333333</v>
      </c>
      <c r="AM10" s="250"/>
      <c r="AN10" s="250"/>
      <c r="AO10" s="250"/>
      <c r="AP10" s="250"/>
      <c r="AQ10" s="7" t="s">
        <v>5</v>
      </c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3"/>
      <c r="BW10" s="83"/>
      <c r="BX10" s="82"/>
      <c r="BY10" s="82"/>
      <c r="BZ10" s="82"/>
      <c r="CA10" s="82"/>
      <c r="CB10" s="82"/>
      <c r="CC10" s="84"/>
      <c r="CD10" s="84"/>
      <c r="CE10" s="84"/>
      <c r="CF10" s="82"/>
      <c r="CG10" s="82"/>
      <c r="CH10" s="82"/>
      <c r="CI10" s="82"/>
      <c r="CJ10" s="84"/>
      <c r="CK10" s="84"/>
      <c r="CL10" s="46"/>
      <c r="CM10" s="46"/>
      <c r="CN10" s="46"/>
      <c r="CO10" s="46"/>
      <c r="CP10" s="38"/>
      <c r="CQ10" s="38"/>
      <c r="CR10" s="46"/>
      <c r="CS10" s="46"/>
      <c r="CT10" s="46"/>
      <c r="CU10" s="46"/>
      <c r="CV10" s="38"/>
      <c r="CW10" s="38"/>
      <c r="CX10" s="46"/>
      <c r="CY10" s="46"/>
      <c r="CZ10" s="46"/>
    </row>
    <row r="11" ht="9" customHeight="1"/>
    <row r="12" ht="6" customHeight="1"/>
    <row r="13" ht="12.75">
      <c r="B13" s="1" t="s">
        <v>7</v>
      </c>
    </row>
    <row r="14" ht="6" customHeight="1" thickBot="1"/>
    <row r="15" spans="2:55" ht="16.5" thickBot="1">
      <c r="B15" s="149" t="s">
        <v>11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1"/>
      <c r="AE15" s="149" t="s">
        <v>12</v>
      </c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1"/>
    </row>
    <row r="16" spans="2:55" ht="15">
      <c r="B16" s="152" t="s">
        <v>8</v>
      </c>
      <c r="C16" s="153"/>
      <c r="D16" s="154" t="s">
        <v>42</v>
      </c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5"/>
      <c r="Z16" s="156"/>
      <c r="AE16" s="152" t="s">
        <v>8</v>
      </c>
      <c r="AF16" s="153"/>
      <c r="AG16" s="154" t="s">
        <v>45</v>
      </c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5"/>
      <c r="BC16" s="156"/>
    </row>
    <row r="17" spans="2:55" ht="15">
      <c r="B17" s="152" t="s">
        <v>9</v>
      </c>
      <c r="C17" s="153"/>
      <c r="D17" s="154" t="s">
        <v>43</v>
      </c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5"/>
      <c r="Z17" s="156"/>
      <c r="AE17" s="152" t="s">
        <v>9</v>
      </c>
      <c r="AF17" s="153"/>
      <c r="AG17" s="154" t="s">
        <v>46</v>
      </c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5"/>
      <c r="BC17" s="156"/>
    </row>
    <row r="18" spans="2:55" ht="15.75" thickBot="1">
      <c r="B18" s="220" t="s">
        <v>10</v>
      </c>
      <c r="C18" s="221"/>
      <c r="D18" s="217" t="s">
        <v>44</v>
      </c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8"/>
      <c r="Z18" s="219"/>
      <c r="AE18" s="220" t="s">
        <v>10</v>
      </c>
      <c r="AF18" s="221"/>
      <c r="AG18" s="217" t="s">
        <v>47</v>
      </c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8"/>
      <c r="BC18" s="219"/>
    </row>
    <row r="19" spans="57:104" ht="6" customHeight="1" thickBot="1"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78"/>
      <c r="BY19" s="78"/>
      <c r="BZ19" s="78"/>
      <c r="CA19" s="78"/>
      <c r="CB19" s="78"/>
      <c r="CF19" s="78"/>
      <c r="CG19" s="78"/>
      <c r="CH19" s="78"/>
      <c r="CI19" s="78"/>
      <c r="CL19" s="48"/>
      <c r="CM19" s="48"/>
      <c r="CN19" s="48"/>
      <c r="CO19" s="48"/>
      <c r="CR19" s="48"/>
      <c r="CS19" s="48"/>
      <c r="CT19" s="48"/>
      <c r="CU19" s="48"/>
      <c r="CX19" s="48"/>
      <c r="CY19" s="48"/>
      <c r="CZ19" s="48"/>
    </row>
    <row r="20" spans="16:104" ht="16.5" thickBot="1">
      <c r="P20" s="149" t="s">
        <v>29</v>
      </c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1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78"/>
      <c r="BY20" s="78"/>
      <c r="BZ20" s="78"/>
      <c r="CA20" s="78"/>
      <c r="CB20" s="78"/>
      <c r="CF20" s="78"/>
      <c r="CG20" s="78"/>
      <c r="CH20" s="78"/>
      <c r="CI20" s="78"/>
      <c r="CL20" s="48"/>
      <c r="CM20" s="48"/>
      <c r="CN20" s="48"/>
      <c r="CO20" s="48"/>
      <c r="CR20" s="48"/>
      <c r="CS20" s="48"/>
      <c r="CT20" s="48"/>
      <c r="CU20" s="48"/>
      <c r="CX20" s="48"/>
      <c r="CY20" s="48"/>
      <c r="CZ20" s="48"/>
    </row>
    <row r="21" spans="16:104" ht="15">
      <c r="P21" s="152" t="s">
        <v>8</v>
      </c>
      <c r="Q21" s="153"/>
      <c r="R21" s="154" t="s">
        <v>48</v>
      </c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5"/>
      <c r="AN21" s="156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78"/>
      <c r="BY21" s="78"/>
      <c r="BZ21" s="78"/>
      <c r="CA21" s="78"/>
      <c r="CB21" s="78"/>
      <c r="CF21" s="78"/>
      <c r="CG21" s="78"/>
      <c r="CH21" s="78"/>
      <c r="CI21" s="78"/>
      <c r="CL21" s="48"/>
      <c r="CM21" s="48"/>
      <c r="CN21" s="48"/>
      <c r="CO21" s="48"/>
      <c r="CR21" s="48"/>
      <c r="CS21" s="48"/>
      <c r="CT21" s="48"/>
      <c r="CU21" s="48"/>
      <c r="CX21" s="48"/>
      <c r="CY21" s="48"/>
      <c r="CZ21" s="48"/>
    </row>
    <row r="22" spans="16:104" ht="15">
      <c r="P22" s="152" t="s">
        <v>9</v>
      </c>
      <c r="Q22" s="153"/>
      <c r="R22" s="154" t="s">
        <v>49</v>
      </c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5"/>
      <c r="AN22" s="156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78"/>
      <c r="BY22" s="78"/>
      <c r="BZ22" s="78"/>
      <c r="CA22" s="78"/>
      <c r="CB22" s="78"/>
      <c r="CF22" s="78"/>
      <c r="CG22" s="78"/>
      <c r="CH22" s="78"/>
      <c r="CI22" s="78"/>
      <c r="CL22" s="48"/>
      <c r="CM22" s="48"/>
      <c r="CN22" s="48"/>
      <c r="CO22" s="48"/>
      <c r="CR22" s="48"/>
      <c r="CS22" s="48"/>
      <c r="CT22" s="48"/>
      <c r="CU22" s="48"/>
      <c r="CX22" s="48"/>
      <c r="CY22" s="48"/>
      <c r="CZ22" s="48"/>
    </row>
    <row r="23" spans="16:104" ht="15.75" thickBot="1">
      <c r="P23" s="220" t="s">
        <v>10</v>
      </c>
      <c r="Q23" s="221"/>
      <c r="R23" s="217" t="s">
        <v>50</v>
      </c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8"/>
      <c r="AN23" s="219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78"/>
      <c r="BY23" s="78"/>
      <c r="BZ23" s="78"/>
      <c r="CA23" s="78"/>
      <c r="CB23" s="78"/>
      <c r="CF23" s="78"/>
      <c r="CG23" s="78"/>
      <c r="CH23" s="78"/>
      <c r="CI23" s="78"/>
      <c r="CL23" s="48"/>
      <c r="CM23" s="48"/>
      <c r="CN23" s="48"/>
      <c r="CO23" s="48"/>
      <c r="CR23" s="48"/>
      <c r="CS23" s="48"/>
      <c r="CT23" s="48"/>
      <c r="CU23" s="48"/>
      <c r="CX23" s="48"/>
      <c r="CY23" s="48"/>
      <c r="CZ23" s="48"/>
    </row>
    <row r="25" spans="2:14" ht="12.75">
      <c r="B25" s="1" t="s">
        <v>22</v>
      </c>
      <c r="N25" s="20"/>
    </row>
    <row r="26" ht="6" customHeight="1" thickBot="1"/>
    <row r="27" spans="2:121" s="4" customFormat="1" ht="16.5" customHeight="1" thickBot="1">
      <c r="B27" s="222" t="s">
        <v>13</v>
      </c>
      <c r="C27" s="223"/>
      <c r="D27" s="215"/>
      <c r="E27" s="126"/>
      <c r="F27" s="216"/>
      <c r="G27" s="215" t="s">
        <v>14</v>
      </c>
      <c r="H27" s="126"/>
      <c r="I27" s="216"/>
      <c r="J27" s="215" t="s">
        <v>16</v>
      </c>
      <c r="K27" s="126"/>
      <c r="L27" s="126"/>
      <c r="M27" s="126"/>
      <c r="N27" s="216"/>
      <c r="O27" s="215" t="s">
        <v>17</v>
      </c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216"/>
      <c r="AW27" s="215" t="s">
        <v>20</v>
      </c>
      <c r="AX27" s="126"/>
      <c r="AY27" s="126"/>
      <c r="AZ27" s="126"/>
      <c r="BA27" s="216"/>
      <c r="BB27" s="213"/>
      <c r="BC27" s="214"/>
      <c r="BE27" s="86"/>
      <c r="BF27" s="87" t="s">
        <v>27</v>
      </c>
      <c r="BG27" s="90"/>
      <c r="BH27" s="90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91"/>
      <c r="BW27" s="91"/>
      <c r="BX27" s="86"/>
      <c r="BY27" s="86"/>
      <c r="BZ27" s="86"/>
      <c r="CA27" s="86"/>
      <c r="CB27" s="86"/>
      <c r="CC27" s="92"/>
      <c r="CD27" s="92"/>
      <c r="CE27" s="92"/>
      <c r="CF27" s="86"/>
      <c r="CG27" s="86"/>
      <c r="CH27" s="86"/>
      <c r="CI27" s="86"/>
      <c r="CJ27" s="92"/>
      <c r="CK27" s="92"/>
      <c r="CL27" s="51"/>
      <c r="CM27" s="51"/>
      <c r="CN27" s="51"/>
      <c r="CO27" s="51"/>
      <c r="CP27" s="52"/>
      <c r="CQ27" s="52"/>
      <c r="CR27" s="51"/>
      <c r="CS27" s="51"/>
      <c r="CT27" s="51"/>
      <c r="CU27" s="51"/>
      <c r="CV27" s="52"/>
      <c r="CW27" s="52"/>
      <c r="CX27" s="51"/>
      <c r="CY27" s="51"/>
      <c r="CZ27" s="51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</row>
    <row r="28" spans="2:104" s="5" customFormat="1" ht="15.75" customHeight="1">
      <c r="B28" s="210">
        <v>1</v>
      </c>
      <c r="C28" s="200"/>
      <c r="D28" s="200"/>
      <c r="E28" s="200"/>
      <c r="F28" s="200"/>
      <c r="G28" s="201" t="s">
        <v>15</v>
      </c>
      <c r="H28" s="202"/>
      <c r="I28" s="203"/>
      <c r="J28" s="204">
        <f>$H$10</f>
        <v>0.375</v>
      </c>
      <c r="K28" s="204"/>
      <c r="L28" s="204"/>
      <c r="M28" s="204"/>
      <c r="N28" s="205"/>
      <c r="O28" s="189" t="str">
        <f>D16</f>
        <v>A1</v>
      </c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7" t="s">
        <v>19</v>
      </c>
      <c r="AF28" s="190" t="str">
        <f>D17</f>
        <v>A2</v>
      </c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1"/>
      <c r="AW28" s="173"/>
      <c r="AX28" s="192"/>
      <c r="AY28" s="17" t="s">
        <v>18</v>
      </c>
      <c r="AZ28" s="192"/>
      <c r="BA28" s="193"/>
      <c r="BB28" s="173"/>
      <c r="BC28" s="174"/>
      <c r="BE28" s="93" t="str">
        <f>IF(ISBLANK(AZ28),"0",IF(AW28&gt;AZ28,3,IF(AW28=AZ28,1,0)))</f>
        <v>0</v>
      </c>
      <c r="BF28" s="94" t="s">
        <v>18</v>
      </c>
      <c r="BG28" s="93" t="str">
        <f>IF(ISBLANK(AJ28),"0",IF(AJ28&gt;AG28,3,IF(AJ28=AG28,1,0)))</f>
        <v>0</v>
      </c>
      <c r="BH28" s="95" t="str">
        <f>IF(ISBLANK(AZ28),"0",IF(AZ28&gt;AW28,3,IF(AZ28=AW28,1,0)))</f>
        <v>0</v>
      </c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 t="s">
        <v>18</v>
      </c>
      <c r="BV28" s="93" t="str">
        <f>IF(ISBLANK(AZ28),"0",IF(AZ28&gt;AW28,3,IF(AZ28=AW28,1,0)))</f>
        <v>0</v>
      </c>
      <c r="BW28" s="91"/>
      <c r="BX28" s="86"/>
      <c r="BY28" s="96" t="s">
        <v>11</v>
      </c>
      <c r="BZ28" s="86" t="s">
        <v>23</v>
      </c>
      <c r="CA28" s="296" t="s">
        <v>24</v>
      </c>
      <c r="CB28" s="296"/>
      <c r="CC28" s="296"/>
      <c r="CD28" s="97" t="s">
        <v>25</v>
      </c>
      <c r="CE28" s="98"/>
      <c r="CF28" s="99"/>
      <c r="CG28" s="99"/>
      <c r="CH28" s="99"/>
      <c r="CI28" s="99"/>
      <c r="CJ28" s="99"/>
      <c r="CK28" s="99"/>
      <c r="CL28" s="54"/>
      <c r="CM28" s="50"/>
      <c r="CN28" s="297"/>
      <c r="CO28" s="297"/>
      <c r="CP28" s="297"/>
      <c r="CQ28" s="55"/>
      <c r="CR28" s="54"/>
      <c r="CS28" s="50"/>
      <c r="CT28" s="297"/>
      <c r="CU28" s="297"/>
      <c r="CV28" s="297"/>
      <c r="CW28" s="55"/>
      <c r="CX28" s="54"/>
      <c r="CY28" s="50"/>
      <c r="CZ28" s="55"/>
    </row>
    <row r="29" spans="2:121" s="4" customFormat="1" ht="15.75" customHeight="1">
      <c r="B29" s="211">
        <v>2</v>
      </c>
      <c r="C29" s="206"/>
      <c r="D29" s="206"/>
      <c r="E29" s="206"/>
      <c r="F29" s="206"/>
      <c r="G29" s="207" t="s">
        <v>21</v>
      </c>
      <c r="H29" s="208"/>
      <c r="I29" s="209"/>
      <c r="J29" s="179">
        <f>J28+$U$10*$X$10+$AL$10</f>
        <v>0.3854166666666667</v>
      </c>
      <c r="K29" s="179"/>
      <c r="L29" s="179"/>
      <c r="M29" s="179"/>
      <c r="N29" s="180"/>
      <c r="O29" s="181" t="str">
        <f>AG16</f>
        <v>B1</v>
      </c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8" t="s">
        <v>19</v>
      </c>
      <c r="AF29" s="182" t="str">
        <f>AG17</f>
        <v>B2</v>
      </c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3"/>
      <c r="AW29" s="171"/>
      <c r="AX29" s="172"/>
      <c r="AY29" s="8" t="s">
        <v>18</v>
      </c>
      <c r="AZ29" s="172"/>
      <c r="BA29" s="194"/>
      <c r="BB29" s="171"/>
      <c r="BC29" s="195"/>
      <c r="BE29" s="93" t="str">
        <f aca="true" t="shared" si="0" ref="BE29:BE36">IF(ISBLANK(AZ29),"0",IF(AW29&gt;AZ29,3,IF(AW29=AZ29,1,0)))</f>
        <v>0</v>
      </c>
      <c r="BF29" s="91" t="s">
        <v>18</v>
      </c>
      <c r="BG29" s="93" t="str">
        <f>IF(ISBLANK(AJ29),"0",IF(AJ29&gt;AG29,3,IF(AJ29=AG29,1,0)))</f>
        <v>0</v>
      </c>
      <c r="BH29" s="95" t="str">
        <f aca="true" t="shared" si="1" ref="BH29:BH36">IF(ISBLANK(AZ29),"0",IF(AZ29&gt;AW29,3,IF(AZ29=AW29,1,0)))</f>
        <v>0</v>
      </c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 t="s">
        <v>18</v>
      </c>
      <c r="BV29" s="93" t="str">
        <f aca="true" t="shared" si="2" ref="BV29:BV36">IF(ISBLANK(AZ29),"0",IF(AZ29&gt;AW29,3,IF(AZ29=AW29,1,0)))</f>
        <v>0</v>
      </c>
      <c r="BW29" s="91"/>
      <c r="BX29" s="86"/>
      <c r="BY29" s="86" t="str">
        <f>$D$16</f>
        <v>A1</v>
      </c>
      <c r="BZ29" s="93">
        <f>SUM($BE$28+$BV$31)</f>
        <v>0</v>
      </c>
      <c r="CA29" s="92">
        <f>SUM($AW$28+$AZ$31)</f>
        <v>0</v>
      </c>
      <c r="CB29" s="100" t="s">
        <v>18</v>
      </c>
      <c r="CC29" s="101">
        <f>SUM($AZ$28+$AW$31)</f>
        <v>0</v>
      </c>
      <c r="CD29" s="102">
        <f>SUM(CA29-CC29)</f>
        <v>0</v>
      </c>
      <c r="CE29" s="92"/>
      <c r="CF29" s="103"/>
      <c r="CG29" s="103"/>
      <c r="CH29" s="103"/>
      <c r="CI29" s="103"/>
      <c r="CJ29" s="103"/>
      <c r="CK29" s="103"/>
      <c r="CL29" s="50"/>
      <c r="CM29" s="56"/>
      <c r="CN29" s="57"/>
      <c r="CO29" s="58"/>
      <c r="CP29" s="59"/>
      <c r="CQ29" s="60"/>
      <c r="CR29" s="50"/>
      <c r="CS29" s="56"/>
      <c r="CT29" s="57"/>
      <c r="CU29" s="58"/>
      <c r="CV29" s="59"/>
      <c r="CW29" s="60"/>
      <c r="CX29" s="50"/>
      <c r="CY29" s="56"/>
      <c r="CZ29" s="57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</row>
    <row r="30" spans="2:121" s="4" customFormat="1" ht="15.75" customHeight="1" thickBot="1">
      <c r="B30" s="212">
        <v>3</v>
      </c>
      <c r="C30" s="196"/>
      <c r="D30" s="196"/>
      <c r="E30" s="196"/>
      <c r="F30" s="196"/>
      <c r="G30" s="197" t="s">
        <v>30</v>
      </c>
      <c r="H30" s="198"/>
      <c r="I30" s="199"/>
      <c r="J30" s="184">
        <f aca="true" t="shared" si="3" ref="J30:J36">J29+$U$10*$X$10+$AL$10</f>
        <v>0.39583333333333337</v>
      </c>
      <c r="K30" s="184"/>
      <c r="L30" s="184"/>
      <c r="M30" s="184"/>
      <c r="N30" s="185"/>
      <c r="O30" s="186" t="str">
        <f>R21</f>
        <v>C1</v>
      </c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30" t="s">
        <v>19</v>
      </c>
      <c r="AF30" s="187" t="str">
        <f>R22</f>
        <v>C2</v>
      </c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8"/>
      <c r="AW30" s="177"/>
      <c r="AX30" s="175"/>
      <c r="AY30" s="30" t="s">
        <v>18</v>
      </c>
      <c r="AZ30" s="175"/>
      <c r="BA30" s="176"/>
      <c r="BB30" s="177"/>
      <c r="BC30" s="178"/>
      <c r="BE30" s="93" t="str">
        <f t="shared" si="0"/>
        <v>0</v>
      </c>
      <c r="BF30" s="95" t="str">
        <f aca="true" t="shared" si="4" ref="BF30:BF36">IF(ISBLANK(AW30),"0",IF(AW30&gt;AZ30,3,IF(AW30=AZ30,1,0)))</f>
        <v>0</v>
      </c>
      <c r="BG30" s="95" t="s">
        <v>18</v>
      </c>
      <c r="BH30" s="95" t="str">
        <f t="shared" si="1"/>
        <v>0</v>
      </c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 t="s">
        <v>18</v>
      </c>
      <c r="BV30" s="93" t="str">
        <f t="shared" si="2"/>
        <v>0</v>
      </c>
      <c r="BW30" s="91"/>
      <c r="BX30" s="86"/>
      <c r="BY30" s="86" t="str">
        <f>$D$17</f>
        <v>A2</v>
      </c>
      <c r="BZ30" s="93">
        <f>SUM($BV$28+$BE$34)</f>
        <v>0</v>
      </c>
      <c r="CA30" s="92">
        <f>SUM($AZ$28+$AW$34)</f>
        <v>0</v>
      </c>
      <c r="CB30" s="100" t="s">
        <v>18</v>
      </c>
      <c r="CC30" s="101">
        <f>SUM($AW$28+$AZ$34)</f>
        <v>0</v>
      </c>
      <c r="CD30" s="102">
        <f>SUM(CA30-CC30)</f>
        <v>0</v>
      </c>
      <c r="CE30" s="92"/>
      <c r="CF30" s="103"/>
      <c r="CG30" s="103"/>
      <c r="CH30" s="103"/>
      <c r="CI30" s="103"/>
      <c r="CJ30" s="103"/>
      <c r="CK30" s="103"/>
      <c r="CL30" s="50"/>
      <c r="CM30" s="56"/>
      <c r="CN30" s="57"/>
      <c r="CO30" s="58"/>
      <c r="CP30" s="59"/>
      <c r="CQ30" s="60"/>
      <c r="CR30" s="50"/>
      <c r="CS30" s="56"/>
      <c r="CT30" s="57"/>
      <c r="CU30" s="58"/>
      <c r="CV30" s="59"/>
      <c r="CW30" s="60"/>
      <c r="CX30" s="50"/>
      <c r="CY30" s="56"/>
      <c r="CZ30" s="57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</row>
    <row r="31" spans="2:121" s="4" customFormat="1" ht="15.75" customHeight="1">
      <c r="B31" s="210">
        <v>4</v>
      </c>
      <c r="C31" s="200"/>
      <c r="D31" s="200"/>
      <c r="E31" s="200"/>
      <c r="F31" s="200"/>
      <c r="G31" s="201" t="s">
        <v>15</v>
      </c>
      <c r="H31" s="202"/>
      <c r="I31" s="203"/>
      <c r="J31" s="204">
        <f t="shared" si="3"/>
        <v>0.40625000000000006</v>
      </c>
      <c r="K31" s="204"/>
      <c r="L31" s="204"/>
      <c r="M31" s="204"/>
      <c r="N31" s="205"/>
      <c r="O31" s="189" t="str">
        <f>D18</f>
        <v>A3</v>
      </c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7" t="s">
        <v>19</v>
      </c>
      <c r="AF31" s="190" t="str">
        <f>D16</f>
        <v>A1</v>
      </c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1"/>
      <c r="AW31" s="173"/>
      <c r="AX31" s="192"/>
      <c r="AY31" s="17" t="s">
        <v>18</v>
      </c>
      <c r="AZ31" s="192"/>
      <c r="BA31" s="193"/>
      <c r="BB31" s="173"/>
      <c r="BC31" s="174"/>
      <c r="BE31" s="93" t="str">
        <f t="shared" si="0"/>
        <v>0</v>
      </c>
      <c r="BF31" s="95" t="str">
        <f t="shared" si="4"/>
        <v>0</v>
      </c>
      <c r="BG31" s="95" t="s">
        <v>18</v>
      </c>
      <c r="BH31" s="95" t="str">
        <f t="shared" si="1"/>
        <v>0</v>
      </c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 t="s">
        <v>18</v>
      </c>
      <c r="BV31" s="93" t="str">
        <f t="shared" si="2"/>
        <v>0</v>
      </c>
      <c r="BW31" s="91"/>
      <c r="BX31" s="86"/>
      <c r="BY31" s="86" t="str">
        <f>$D$18</f>
        <v>A3</v>
      </c>
      <c r="BZ31" s="93">
        <f>SUM($BE$31+$BV$34)</f>
        <v>0</v>
      </c>
      <c r="CA31" s="92">
        <f>SUM($AW$31+$AZ$34)</f>
        <v>0</v>
      </c>
      <c r="CB31" s="100" t="s">
        <v>18</v>
      </c>
      <c r="CC31" s="101">
        <f>SUM($AZ$31+$AW$34)</f>
        <v>0</v>
      </c>
      <c r="CD31" s="102">
        <f>SUM(CA31-CC31)</f>
        <v>0</v>
      </c>
      <c r="CE31" s="92"/>
      <c r="CF31" s="103"/>
      <c r="CG31" s="103"/>
      <c r="CH31" s="103"/>
      <c r="CI31" s="103"/>
      <c r="CJ31" s="103"/>
      <c r="CK31" s="103"/>
      <c r="CL31" s="50"/>
      <c r="CM31" s="56"/>
      <c r="CN31" s="57"/>
      <c r="CO31" s="58"/>
      <c r="CP31" s="59"/>
      <c r="CQ31" s="60"/>
      <c r="CR31" s="50"/>
      <c r="CS31" s="56"/>
      <c r="CT31" s="57"/>
      <c r="CU31" s="58"/>
      <c r="CV31" s="59"/>
      <c r="CW31" s="60"/>
      <c r="CX31" s="50"/>
      <c r="CY31" s="56"/>
      <c r="CZ31" s="57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</row>
    <row r="32" spans="2:121" s="4" customFormat="1" ht="15.75" customHeight="1">
      <c r="B32" s="211">
        <v>5</v>
      </c>
      <c r="C32" s="206"/>
      <c r="D32" s="206"/>
      <c r="E32" s="206"/>
      <c r="F32" s="206"/>
      <c r="G32" s="207" t="s">
        <v>21</v>
      </c>
      <c r="H32" s="208"/>
      <c r="I32" s="209"/>
      <c r="J32" s="179">
        <f t="shared" si="3"/>
        <v>0.41666666666666674</v>
      </c>
      <c r="K32" s="179"/>
      <c r="L32" s="179"/>
      <c r="M32" s="179"/>
      <c r="N32" s="180"/>
      <c r="O32" s="181" t="str">
        <f>AG18</f>
        <v>B3</v>
      </c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8" t="s">
        <v>19</v>
      </c>
      <c r="AF32" s="182" t="str">
        <f>AG16</f>
        <v>B1</v>
      </c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3"/>
      <c r="AW32" s="171"/>
      <c r="AX32" s="172"/>
      <c r="AY32" s="8" t="s">
        <v>18</v>
      </c>
      <c r="AZ32" s="172"/>
      <c r="BA32" s="194"/>
      <c r="BB32" s="171"/>
      <c r="BC32" s="195"/>
      <c r="BE32" s="93" t="str">
        <f t="shared" si="0"/>
        <v>0</v>
      </c>
      <c r="BF32" s="95" t="str">
        <f t="shared" si="4"/>
        <v>0</v>
      </c>
      <c r="BG32" s="95" t="s">
        <v>18</v>
      </c>
      <c r="BH32" s="95" t="str">
        <f t="shared" si="1"/>
        <v>0</v>
      </c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 t="s">
        <v>18</v>
      </c>
      <c r="BV32" s="93" t="str">
        <f t="shared" si="2"/>
        <v>0</v>
      </c>
      <c r="BW32" s="91"/>
      <c r="BX32" s="86"/>
      <c r="BY32" s="86"/>
      <c r="BZ32" s="93"/>
      <c r="CA32" s="92"/>
      <c r="CB32" s="100"/>
      <c r="CC32" s="101"/>
      <c r="CD32" s="102"/>
      <c r="CE32" s="92"/>
      <c r="CF32" s="86"/>
      <c r="CG32" s="93"/>
      <c r="CH32" s="92"/>
      <c r="CI32" s="100"/>
      <c r="CJ32" s="101"/>
      <c r="CK32" s="102"/>
      <c r="CL32" s="50"/>
      <c r="CM32" s="56"/>
      <c r="CN32" s="57"/>
      <c r="CO32" s="58"/>
      <c r="CP32" s="59"/>
      <c r="CQ32" s="60"/>
      <c r="CR32" s="50"/>
      <c r="CS32" s="56"/>
      <c r="CT32" s="57"/>
      <c r="CU32" s="58"/>
      <c r="CV32" s="59"/>
      <c r="CW32" s="60"/>
      <c r="CX32" s="50"/>
      <c r="CY32" s="56"/>
      <c r="CZ32" s="57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</row>
    <row r="33" spans="2:121" s="4" customFormat="1" ht="15.75" customHeight="1" thickBot="1">
      <c r="B33" s="212">
        <v>6</v>
      </c>
      <c r="C33" s="196"/>
      <c r="D33" s="196"/>
      <c r="E33" s="196"/>
      <c r="F33" s="196"/>
      <c r="G33" s="197" t="s">
        <v>30</v>
      </c>
      <c r="H33" s="198"/>
      <c r="I33" s="199"/>
      <c r="J33" s="184">
        <f t="shared" si="3"/>
        <v>0.4270833333333334</v>
      </c>
      <c r="K33" s="184"/>
      <c r="L33" s="184"/>
      <c r="M33" s="184"/>
      <c r="N33" s="185"/>
      <c r="O33" s="186" t="str">
        <f>R23</f>
        <v>C3</v>
      </c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30" t="s">
        <v>19</v>
      </c>
      <c r="AF33" s="187" t="str">
        <f>R21</f>
        <v>C1</v>
      </c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8"/>
      <c r="AW33" s="177"/>
      <c r="AX33" s="175"/>
      <c r="AY33" s="30" t="s">
        <v>18</v>
      </c>
      <c r="AZ33" s="175"/>
      <c r="BA33" s="176"/>
      <c r="BB33" s="177"/>
      <c r="BC33" s="178"/>
      <c r="BE33" s="93" t="str">
        <f t="shared" si="0"/>
        <v>0</v>
      </c>
      <c r="BF33" s="95" t="str">
        <f t="shared" si="4"/>
        <v>0</v>
      </c>
      <c r="BG33" s="95" t="s">
        <v>18</v>
      </c>
      <c r="BH33" s="95" t="str">
        <f t="shared" si="1"/>
        <v>0</v>
      </c>
      <c r="BI33" s="86"/>
      <c r="BJ33" s="86"/>
      <c r="BK33" s="76"/>
      <c r="BL33" s="76"/>
      <c r="BM33" s="76"/>
      <c r="BN33" s="76"/>
      <c r="BO33" s="76"/>
      <c r="BP33" s="76"/>
      <c r="BQ33" s="76"/>
      <c r="BR33" s="76"/>
      <c r="BS33" s="76"/>
      <c r="BT33" s="86"/>
      <c r="BU33" s="86" t="s">
        <v>18</v>
      </c>
      <c r="BV33" s="93" t="str">
        <f t="shared" si="2"/>
        <v>0</v>
      </c>
      <c r="BW33" s="91"/>
      <c r="BX33" s="86"/>
      <c r="BY33" s="96" t="s">
        <v>12</v>
      </c>
      <c r="BZ33" s="86" t="s">
        <v>23</v>
      </c>
      <c r="CA33" s="296" t="s">
        <v>24</v>
      </c>
      <c r="CB33" s="296"/>
      <c r="CC33" s="296"/>
      <c r="CD33" s="97" t="s">
        <v>25</v>
      </c>
      <c r="CE33" s="92"/>
      <c r="CF33" s="86"/>
      <c r="CG33" s="86"/>
      <c r="CH33" s="92"/>
      <c r="CI33" s="92"/>
      <c r="CJ33" s="92"/>
      <c r="CK33" s="92"/>
      <c r="CL33" s="50"/>
      <c r="CM33" s="50"/>
      <c r="CN33" s="57"/>
      <c r="CO33" s="57"/>
      <c r="CP33" s="57"/>
      <c r="CQ33" s="57"/>
      <c r="CR33" s="50"/>
      <c r="CS33" s="50"/>
      <c r="CT33" s="57"/>
      <c r="CU33" s="57"/>
      <c r="CV33" s="57"/>
      <c r="CW33" s="57"/>
      <c r="CX33" s="50"/>
      <c r="CY33" s="50"/>
      <c r="CZ33" s="57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</row>
    <row r="34" spans="2:121" s="4" customFormat="1" ht="15.75" customHeight="1">
      <c r="B34" s="210">
        <v>7</v>
      </c>
      <c r="C34" s="200"/>
      <c r="D34" s="200"/>
      <c r="E34" s="200"/>
      <c r="F34" s="200"/>
      <c r="G34" s="201" t="s">
        <v>15</v>
      </c>
      <c r="H34" s="202"/>
      <c r="I34" s="203"/>
      <c r="J34" s="204">
        <f t="shared" si="3"/>
        <v>0.4375000000000001</v>
      </c>
      <c r="K34" s="204"/>
      <c r="L34" s="204"/>
      <c r="M34" s="204"/>
      <c r="N34" s="205"/>
      <c r="O34" s="189" t="str">
        <f>D17</f>
        <v>A2</v>
      </c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7" t="s">
        <v>19</v>
      </c>
      <c r="AF34" s="190" t="str">
        <f>D18</f>
        <v>A3</v>
      </c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1"/>
      <c r="AW34" s="173"/>
      <c r="AX34" s="192"/>
      <c r="AY34" s="17" t="s">
        <v>18</v>
      </c>
      <c r="AZ34" s="192"/>
      <c r="BA34" s="193"/>
      <c r="BB34" s="173"/>
      <c r="BC34" s="174"/>
      <c r="BD34" s="19"/>
      <c r="BE34" s="93" t="str">
        <f t="shared" si="0"/>
        <v>0</v>
      </c>
      <c r="BF34" s="95" t="str">
        <f t="shared" si="4"/>
        <v>0</v>
      </c>
      <c r="BG34" s="95" t="s">
        <v>18</v>
      </c>
      <c r="BH34" s="95" t="str">
        <f t="shared" si="1"/>
        <v>0</v>
      </c>
      <c r="BI34" s="86"/>
      <c r="BJ34" s="86"/>
      <c r="BK34" s="104"/>
      <c r="BL34" s="104"/>
      <c r="BM34" s="105" t="str">
        <f>$D$17</f>
        <v>A2</v>
      </c>
      <c r="BN34" s="106" t="e">
        <f>SUM($BH$28+$BF$33+#REF!+#REF!)</f>
        <v>#REF!</v>
      </c>
      <c r="BO34" s="106" t="e">
        <f>SUM($AZ$28+$AW$33+#REF!+#REF!)</f>
        <v>#REF!</v>
      </c>
      <c r="BP34" s="107" t="s">
        <v>18</v>
      </c>
      <c r="BQ34" s="106" t="e">
        <f>SUM($AW$28+$AZ$33+#REF!+#REF!)</f>
        <v>#REF!</v>
      </c>
      <c r="BR34" s="108" t="e">
        <f>SUM(BO34-BQ34)</f>
        <v>#REF!</v>
      </c>
      <c r="BS34" s="86"/>
      <c r="BT34" s="86"/>
      <c r="BU34" s="86" t="s">
        <v>18</v>
      </c>
      <c r="BV34" s="93" t="str">
        <f t="shared" si="2"/>
        <v>0</v>
      </c>
      <c r="BW34" s="91"/>
      <c r="BX34" s="86"/>
      <c r="BY34" s="86" t="str">
        <f>$AG$16</f>
        <v>B1</v>
      </c>
      <c r="BZ34" s="93">
        <f>SUM($BE$29+$BV$32)</f>
        <v>0</v>
      </c>
      <c r="CA34" s="92">
        <f>SUM($AW$29+$AZ$32)</f>
        <v>0</v>
      </c>
      <c r="CB34" s="100" t="s">
        <v>18</v>
      </c>
      <c r="CC34" s="101">
        <f>SUM($AZ$29+$AW$32)</f>
        <v>0</v>
      </c>
      <c r="CD34" s="102">
        <f>SUM(CA34-CC34)</f>
        <v>0</v>
      </c>
      <c r="CE34" s="92"/>
      <c r="CF34" s="103"/>
      <c r="CG34" s="103"/>
      <c r="CH34" s="103"/>
      <c r="CI34" s="103"/>
      <c r="CJ34" s="103"/>
      <c r="CK34" s="103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</row>
    <row r="35" spans="2:121" s="4" customFormat="1" ht="15.75" customHeight="1">
      <c r="B35" s="211">
        <v>8</v>
      </c>
      <c r="C35" s="206"/>
      <c r="D35" s="206"/>
      <c r="E35" s="206"/>
      <c r="F35" s="206"/>
      <c r="G35" s="207" t="s">
        <v>21</v>
      </c>
      <c r="H35" s="208"/>
      <c r="I35" s="209"/>
      <c r="J35" s="179">
        <f t="shared" si="3"/>
        <v>0.4479166666666668</v>
      </c>
      <c r="K35" s="179"/>
      <c r="L35" s="179"/>
      <c r="M35" s="179"/>
      <c r="N35" s="180"/>
      <c r="O35" s="181" t="str">
        <f>AG17</f>
        <v>B2</v>
      </c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8" t="s">
        <v>19</v>
      </c>
      <c r="AF35" s="182" t="str">
        <f>AG18</f>
        <v>B3</v>
      </c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3"/>
      <c r="AW35" s="171"/>
      <c r="AX35" s="172"/>
      <c r="AY35" s="8" t="s">
        <v>18</v>
      </c>
      <c r="AZ35" s="172"/>
      <c r="BA35" s="194"/>
      <c r="BB35" s="171"/>
      <c r="BC35" s="195"/>
      <c r="BD35" s="19"/>
      <c r="BE35" s="93" t="str">
        <f t="shared" si="0"/>
        <v>0</v>
      </c>
      <c r="BF35" s="95" t="str">
        <f t="shared" si="4"/>
        <v>0</v>
      </c>
      <c r="BG35" s="95" t="s">
        <v>18</v>
      </c>
      <c r="BH35" s="95" t="str">
        <f t="shared" si="1"/>
        <v>0</v>
      </c>
      <c r="BI35" s="86"/>
      <c r="BJ35" s="86"/>
      <c r="BK35" s="104"/>
      <c r="BL35" s="104"/>
      <c r="BM35" s="105">
        <f>$D$19</f>
        <v>0</v>
      </c>
      <c r="BN35" s="106" t="e">
        <f>SUM($BF$32+$BH$36+#REF!+#REF!)</f>
        <v>#REF!</v>
      </c>
      <c r="BO35" s="106" t="e">
        <f>SUM($AW$32+$AZ$36+#REF!+#REF!)</f>
        <v>#REF!</v>
      </c>
      <c r="BP35" s="107" t="s">
        <v>18</v>
      </c>
      <c r="BQ35" s="106" t="e">
        <f>SUM($AZ$32+$AW$36+#REF!+#REF!)</f>
        <v>#REF!</v>
      </c>
      <c r="BR35" s="108" t="e">
        <f>SUM(BO35-BQ35)</f>
        <v>#REF!</v>
      </c>
      <c r="BS35" s="86"/>
      <c r="BT35" s="86"/>
      <c r="BU35" s="86" t="s">
        <v>18</v>
      </c>
      <c r="BV35" s="93" t="str">
        <f t="shared" si="2"/>
        <v>0</v>
      </c>
      <c r="BW35" s="91"/>
      <c r="BX35" s="86"/>
      <c r="BY35" s="86" t="str">
        <f>$AG$17</f>
        <v>B2</v>
      </c>
      <c r="BZ35" s="93">
        <f>SUM($BV$29+$BE$35)</f>
        <v>0</v>
      </c>
      <c r="CA35" s="92">
        <f>SUM($AZ$29+$AW$35)</f>
        <v>0</v>
      </c>
      <c r="CB35" s="100" t="s">
        <v>18</v>
      </c>
      <c r="CC35" s="101">
        <f>SUM($AW$29+$AZ$35)</f>
        <v>0</v>
      </c>
      <c r="CD35" s="102">
        <f>SUM(CA35-CC35)</f>
        <v>0</v>
      </c>
      <c r="CE35" s="92"/>
      <c r="CF35" s="103"/>
      <c r="CG35" s="103"/>
      <c r="CH35" s="103"/>
      <c r="CI35" s="103"/>
      <c r="CJ35" s="103"/>
      <c r="CK35" s="103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</row>
    <row r="36" spans="2:121" s="4" customFormat="1" ht="15.75" customHeight="1" thickBot="1">
      <c r="B36" s="212">
        <v>9</v>
      </c>
      <c r="C36" s="196"/>
      <c r="D36" s="196"/>
      <c r="E36" s="196"/>
      <c r="F36" s="196"/>
      <c r="G36" s="197" t="s">
        <v>30</v>
      </c>
      <c r="H36" s="198"/>
      <c r="I36" s="199"/>
      <c r="J36" s="184">
        <f t="shared" si="3"/>
        <v>0.4583333333333335</v>
      </c>
      <c r="K36" s="184"/>
      <c r="L36" s="184"/>
      <c r="M36" s="184"/>
      <c r="N36" s="185"/>
      <c r="O36" s="186" t="str">
        <f>R22</f>
        <v>C2</v>
      </c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30" t="s">
        <v>19</v>
      </c>
      <c r="AF36" s="187" t="str">
        <f>R23</f>
        <v>C3</v>
      </c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8"/>
      <c r="AW36" s="177"/>
      <c r="AX36" s="175"/>
      <c r="AY36" s="30" t="s">
        <v>18</v>
      </c>
      <c r="AZ36" s="175"/>
      <c r="BA36" s="176"/>
      <c r="BB36" s="177"/>
      <c r="BC36" s="178"/>
      <c r="BD36" s="19"/>
      <c r="BE36" s="93" t="str">
        <f t="shared" si="0"/>
        <v>0</v>
      </c>
      <c r="BF36" s="95" t="str">
        <f t="shared" si="4"/>
        <v>0</v>
      </c>
      <c r="BG36" s="95" t="s">
        <v>18</v>
      </c>
      <c r="BH36" s="95" t="str">
        <f t="shared" si="1"/>
        <v>0</v>
      </c>
      <c r="BI36" s="86"/>
      <c r="BJ36" s="86"/>
      <c r="BK36" s="104"/>
      <c r="BL36" s="104"/>
      <c r="BM36" s="105" t="e">
        <f>#REF!</f>
        <v>#REF!</v>
      </c>
      <c r="BN36" s="106" t="e">
        <f>SUM($BF$29+$BH$33+#REF!+#REF!)</f>
        <v>#VALUE!</v>
      </c>
      <c r="BO36" s="106" t="e">
        <f>SUM($AW$29+$AZ$33+#REF!+#REF!)</f>
        <v>#REF!</v>
      </c>
      <c r="BP36" s="107" t="s">
        <v>18</v>
      </c>
      <c r="BQ36" s="106" t="e">
        <f>SUM($AZ$29+$AW$33+#REF!+#REF!)</f>
        <v>#REF!</v>
      </c>
      <c r="BR36" s="108" t="e">
        <f>SUM(BO36-BQ36)</f>
        <v>#REF!</v>
      </c>
      <c r="BS36" s="86"/>
      <c r="BT36" s="86"/>
      <c r="BU36" s="86" t="s">
        <v>18</v>
      </c>
      <c r="BV36" s="93" t="str">
        <f t="shared" si="2"/>
        <v>0</v>
      </c>
      <c r="BW36" s="91"/>
      <c r="BX36" s="86"/>
      <c r="BY36" s="86" t="str">
        <f>$AG$18</f>
        <v>B3</v>
      </c>
      <c r="BZ36" s="93">
        <f>SUM($BE$32+$BV$35)</f>
        <v>0</v>
      </c>
      <c r="CA36" s="92">
        <f>SUM($AW$32+$AZ$35)</f>
        <v>0</v>
      </c>
      <c r="CB36" s="100" t="s">
        <v>18</v>
      </c>
      <c r="CC36" s="101">
        <f>SUM($AZ$32+$AW$35)</f>
        <v>0</v>
      </c>
      <c r="CD36" s="102">
        <f>SUM(CA36-CC36)</f>
        <v>0</v>
      </c>
      <c r="CE36" s="92"/>
      <c r="CF36" s="103"/>
      <c r="CG36" s="103"/>
      <c r="CH36" s="103"/>
      <c r="CI36" s="103"/>
      <c r="CJ36" s="103"/>
      <c r="CK36" s="103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</row>
    <row r="37" spans="2:60" ht="13.5" customHeight="1">
      <c r="B37" s="22"/>
      <c r="C37" s="22"/>
      <c r="D37" s="22"/>
      <c r="E37" s="22"/>
      <c r="F37" s="22"/>
      <c r="G37" s="22"/>
      <c r="H37" s="22"/>
      <c r="I37" s="22"/>
      <c r="J37" s="23"/>
      <c r="K37" s="23"/>
      <c r="L37" s="23"/>
      <c r="M37" s="23"/>
      <c r="N37" s="23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5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5"/>
      <c r="AX37" s="25"/>
      <c r="AY37" s="25"/>
      <c r="AZ37" s="25"/>
      <c r="BA37" s="25"/>
      <c r="BB37" s="25"/>
      <c r="BC37" s="25"/>
      <c r="BD37" s="20"/>
      <c r="BF37" s="95"/>
      <c r="BG37" s="95"/>
      <c r="BH37" s="95"/>
    </row>
    <row r="38" spans="2:83" ht="12.75">
      <c r="B38" s="1" t="s">
        <v>26</v>
      </c>
      <c r="CE38" s="109"/>
    </row>
    <row r="39" ht="6" customHeight="1" thickBot="1">
      <c r="CE39" s="109"/>
    </row>
    <row r="40" spans="2:104" s="10" customFormat="1" ht="13.5" customHeight="1" thickBot="1">
      <c r="B40" s="125" t="s">
        <v>11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7"/>
      <c r="P40" s="125" t="s">
        <v>23</v>
      </c>
      <c r="Q40" s="126"/>
      <c r="R40" s="127"/>
      <c r="S40" s="125" t="s">
        <v>24</v>
      </c>
      <c r="T40" s="126"/>
      <c r="U40" s="126"/>
      <c r="V40" s="126"/>
      <c r="W40" s="127"/>
      <c r="X40" s="125" t="s">
        <v>25</v>
      </c>
      <c r="Y40" s="126"/>
      <c r="Z40" s="127"/>
      <c r="AA40" s="11"/>
      <c r="AB40" s="11"/>
      <c r="AC40" s="11"/>
      <c r="AD40" s="11"/>
      <c r="AE40" s="125" t="s">
        <v>12</v>
      </c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7"/>
      <c r="AS40" s="125" t="s">
        <v>23</v>
      </c>
      <c r="AT40" s="126"/>
      <c r="AU40" s="127"/>
      <c r="AV40" s="125" t="s">
        <v>24</v>
      </c>
      <c r="AW40" s="126"/>
      <c r="AX40" s="126"/>
      <c r="AY40" s="126"/>
      <c r="AZ40" s="127"/>
      <c r="BA40" s="125" t="s">
        <v>25</v>
      </c>
      <c r="BB40" s="126"/>
      <c r="BC40" s="127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1"/>
      <c r="BW40" s="111"/>
      <c r="BX40" s="110"/>
      <c r="BY40" s="96" t="s">
        <v>29</v>
      </c>
      <c r="BZ40" s="86" t="s">
        <v>23</v>
      </c>
      <c r="CA40" s="296" t="s">
        <v>24</v>
      </c>
      <c r="CB40" s="296"/>
      <c r="CC40" s="296"/>
      <c r="CD40" s="97" t="s">
        <v>25</v>
      </c>
      <c r="CE40" s="112"/>
      <c r="CF40" s="96"/>
      <c r="CG40" s="86"/>
      <c r="CH40" s="296"/>
      <c r="CI40" s="296"/>
      <c r="CJ40" s="296"/>
      <c r="CK40" s="97"/>
      <c r="CL40" s="54"/>
      <c r="CM40" s="50"/>
      <c r="CN40" s="297"/>
      <c r="CO40" s="297"/>
      <c r="CP40" s="297"/>
      <c r="CQ40" s="55"/>
      <c r="CR40" s="54"/>
      <c r="CS40" s="50"/>
      <c r="CT40" s="297"/>
      <c r="CU40" s="297"/>
      <c r="CV40" s="297"/>
      <c r="CW40" s="55"/>
      <c r="CX40" s="54"/>
      <c r="CY40" s="50"/>
      <c r="CZ40" s="55"/>
    </row>
    <row r="41" spans="2:104" ht="12.75">
      <c r="B41" s="157" t="s">
        <v>8</v>
      </c>
      <c r="C41" s="131"/>
      <c r="D41" s="158" t="str">
        <f>$BY$29</f>
        <v>A1</v>
      </c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60"/>
      <c r="P41" s="128">
        <f>$BZ$29</f>
        <v>0</v>
      </c>
      <c r="Q41" s="129"/>
      <c r="R41" s="130"/>
      <c r="S41" s="131">
        <f>$CA$29</f>
        <v>0</v>
      </c>
      <c r="T41" s="131"/>
      <c r="U41" s="12" t="s">
        <v>18</v>
      </c>
      <c r="V41" s="131">
        <f>$CC$29</f>
        <v>0</v>
      </c>
      <c r="W41" s="131"/>
      <c r="X41" s="146">
        <f>$CD$29</f>
        <v>0</v>
      </c>
      <c r="Y41" s="147"/>
      <c r="Z41" s="148"/>
      <c r="AA41" s="4"/>
      <c r="AB41" s="4"/>
      <c r="AC41" s="4"/>
      <c r="AD41" s="4"/>
      <c r="AE41" s="157" t="s">
        <v>8</v>
      </c>
      <c r="AF41" s="131"/>
      <c r="AG41" s="158" t="str">
        <f>$BY$34</f>
        <v>B1</v>
      </c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60"/>
      <c r="AS41" s="128">
        <f>$BZ$34</f>
        <v>0</v>
      </c>
      <c r="AT41" s="129"/>
      <c r="AU41" s="130"/>
      <c r="AV41" s="131">
        <f>$CA$34</f>
        <v>0</v>
      </c>
      <c r="AW41" s="131"/>
      <c r="AX41" s="12" t="s">
        <v>18</v>
      </c>
      <c r="AY41" s="131">
        <f>$CC$34</f>
        <v>0</v>
      </c>
      <c r="AZ41" s="131"/>
      <c r="BA41" s="146">
        <f>$CD$34</f>
        <v>0</v>
      </c>
      <c r="BB41" s="147"/>
      <c r="BC41" s="148"/>
      <c r="BY41" s="86" t="str">
        <f>$R$21</f>
        <v>C1</v>
      </c>
      <c r="BZ41" s="93">
        <f>SUM($BE$30+$BV$33)</f>
        <v>0</v>
      </c>
      <c r="CA41" s="92">
        <f>SUM($AW$30+$AZ$33)</f>
        <v>0</v>
      </c>
      <c r="CB41" s="100" t="s">
        <v>18</v>
      </c>
      <c r="CC41" s="101">
        <f>SUM($AZ$30+$AW$33)</f>
        <v>0</v>
      </c>
      <c r="CD41" s="102">
        <f>SUM(CA41-CC41)</f>
        <v>0</v>
      </c>
      <c r="CE41" s="109"/>
      <c r="CF41" s="86"/>
      <c r="CG41" s="93"/>
      <c r="CH41" s="92"/>
      <c r="CI41" s="100"/>
      <c r="CJ41" s="101"/>
      <c r="CK41" s="102"/>
      <c r="CL41" s="50"/>
      <c r="CM41" s="56"/>
      <c r="CN41" s="57"/>
      <c r="CO41" s="58"/>
      <c r="CP41" s="59"/>
      <c r="CQ41" s="60"/>
      <c r="CR41" s="50"/>
      <c r="CS41" s="56"/>
      <c r="CT41" s="57"/>
      <c r="CU41" s="58"/>
      <c r="CV41" s="59"/>
      <c r="CW41" s="60"/>
      <c r="CX41" s="50"/>
      <c r="CY41" s="56"/>
      <c r="CZ41" s="57"/>
    </row>
    <row r="42" spans="2:104" ht="12.75">
      <c r="B42" s="165" t="s">
        <v>9</v>
      </c>
      <c r="C42" s="142"/>
      <c r="D42" s="166" t="str">
        <f>$BY$30</f>
        <v>A2</v>
      </c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8"/>
      <c r="P42" s="139">
        <f>$BZ$30</f>
        <v>0</v>
      </c>
      <c r="Q42" s="140"/>
      <c r="R42" s="141"/>
      <c r="S42" s="142">
        <f>$CA$30</f>
        <v>0</v>
      </c>
      <c r="T42" s="142"/>
      <c r="U42" s="13" t="s">
        <v>18</v>
      </c>
      <c r="V42" s="142">
        <f>$CC$30</f>
        <v>0</v>
      </c>
      <c r="W42" s="142"/>
      <c r="X42" s="143">
        <f>$CD$30</f>
        <v>0</v>
      </c>
      <c r="Y42" s="144"/>
      <c r="Z42" s="145"/>
      <c r="AA42" s="4"/>
      <c r="AB42" s="4"/>
      <c r="AC42" s="4"/>
      <c r="AD42" s="4"/>
      <c r="AE42" s="165" t="s">
        <v>9</v>
      </c>
      <c r="AF42" s="142"/>
      <c r="AG42" s="166" t="str">
        <f>$BY$35</f>
        <v>B2</v>
      </c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8"/>
      <c r="AS42" s="139">
        <f>$BZ$35</f>
        <v>0</v>
      </c>
      <c r="AT42" s="140"/>
      <c r="AU42" s="141"/>
      <c r="AV42" s="142">
        <f>$CA$35</f>
        <v>0</v>
      </c>
      <c r="AW42" s="142"/>
      <c r="AX42" s="13" t="s">
        <v>18</v>
      </c>
      <c r="AY42" s="142">
        <f>$CC$35</f>
        <v>0</v>
      </c>
      <c r="AZ42" s="142"/>
      <c r="BA42" s="143">
        <f>$CD$35</f>
        <v>0</v>
      </c>
      <c r="BB42" s="144"/>
      <c r="BC42" s="145"/>
      <c r="BY42" s="86" t="str">
        <f>$R$22</f>
        <v>C2</v>
      </c>
      <c r="BZ42" s="93">
        <f>SUM($BV$30+$BE$36)</f>
        <v>0</v>
      </c>
      <c r="CA42" s="92">
        <f>SUM($AZ$30+$AW$36)</f>
        <v>0</v>
      </c>
      <c r="CB42" s="100" t="s">
        <v>18</v>
      </c>
      <c r="CC42" s="101">
        <f>SUM($AW$30+$AZ$36)</f>
        <v>0</v>
      </c>
      <c r="CD42" s="102">
        <f>SUM(CA42-CC42)</f>
        <v>0</v>
      </c>
      <c r="CE42" s="109"/>
      <c r="CF42" s="86"/>
      <c r="CG42" s="93"/>
      <c r="CH42" s="92"/>
      <c r="CI42" s="100"/>
      <c r="CJ42" s="101"/>
      <c r="CK42" s="102"/>
      <c r="CL42" s="50"/>
      <c r="CM42" s="56"/>
      <c r="CN42" s="57"/>
      <c r="CO42" s="58"/>
      <c r="CP42" s="59"/>
      <c r="CQ42" s="60"/>
      <c r="CR42" s="50"/>
      <c r="CS42" s="56"/>
      <c r="CT42" s="57"/>
      <c r="CU42" s="58"/>
      <c r="CV42" s="59"/>
      <c r="CW42" s="60"/>
      <c r="CX42" s="50"/>
      <c r="CY42" s="56"/>
      <c r="CZ42" s="57"/>
    </row>
    <row r="43" spans="2:104" ht="13.5" thickBot="1">
      <c r="B43" s="161" t="s">
        <v>10</v>
      </c>
      <c r="C43" s="135"/>
      <c r="D43" s="162" t="str">
        <f>$BY$31</f>
        <v>A3</v>
      </c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4"/>
      <c r="P43" s="132">
        <f>$BZ$31</f>
        <v>0</v>
      </c>
      <c r="Q43" s="133"/>
      <c r="R43" s="134"/>
      <c r="S43" s="135">
        <f>$CA$31</f>
        <v>0</v>
      </c>
      <c r="T43" s="135"/>
      <c r="U43" s="14" t="s">
        <v>18</v>
      </c>
      <c r="V43" s="135">
        <f>$CC$31</f>
        <v>0</v>
      </c>
      <c r="W43" s="135"/>
      <c r="X43" s="136">
        <f>$CD$31</f>
        <v>0</v>
      </c>
      <c r="Y43" s="137"/>
      <c r="Z43" s="138"/>
      <c r="AA43" s="4"/>
      <c r="AB43" s="4"/>
      <c r="AC43" s="4"/>
      <c r="AD43" s="4"/>
      <c r="AE43" s="161" t="s">
        <v>10</v>
      </c>
      <c r="AF43" s="135"/>
      <c r="AG43" s="162" t="str">
        <f>$BY$36</f>
        <v>B3</v>
      </c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4"/>
      <c r="AS43" s="132">
        <f>$BZ$36</f>
        <v>0</v>
      </c>
      <c r="AT43" s="133"/>
      <c r="AU43" s="134"/>
      <c r="AV43" s="135">
        <f>$CA$36</f>
        <v>0</v>
      </c>
      <c r="AW43" s="135"/>
      <c r="AX43" s="14" t="s">
        <v>18</v>
      </c>
      <c r="AY43" s="135">
        <f>$CC$36</f>
        <v>0</v>
      </c>
      <c r="AZ43" s="135"/>
      <c r="BA43" s="136">
        <f>$CD$36</f>
        <v>0</v>
      </c>
      <c r="BB43" s="137"/>
      <c r="BC43" s="138"/>
      <c r="BY43" s="86" t="str">
        <f>$R$23</f>
        <v>C3</v>
      </c>
      <c r="BZ43" s="93">
        <f>SUM($BE$33+$BV$36)</f>
        <v>0</v>
      </c>
      <c r="CA43" s="92">
        <f>SUM($AW$33+$AZ$36)</f>
        <v>0</v>
      </c>
      <c r="CB43" s="100" t="s">
        <v>18</v>
      </c>
      <c r="CC43" s="101">
        <f>SUM($AZ$33+$AW$36)</f>
        <v>0</v>
      </c>
      <c r="CD43" s="102">
        <f>SUM(CA43-CC43)</f>
        <v>0</v>
      </c>
      <c r="CE43" s="109"/>
      <c r="CF43" s="86"/>
      <c r="CG43" s="93"/>
      <c r="CH43" s="92"/>
      <c r="CI43" s="100"/>
      <c r="CJ43" s="101"/>
      <c r="CK43" s="102"/>
      <c r="CL43" s="50"/>
      <c r="CM43" s="56"/>
      <c r="CN43" s="57"/>
      <c r="CO43" s="58"/>
      <c r="CP43" s="59"/>
      <c r="CQ43" s="60"/>
      <c r="CR43" s="50"/>
      <c r="CS43" s="56"/>
      <c r="CT43" s="57"/>
      <c r="CU43" s="58"/>
      <c r="CV43" s="59"/>
      <c r="CW43" s="60"/>
      <c r="CX43" s="50"/>
      <c r="CY43" s="56"/>
      <c r="CZ43" s="57"/>
    </row>
    <row r="44" spans="77:104" ht="9" customHeight="1" thickBot="1">
      <c r="BY44" s="113"/>
      <c r="BZ44" s="113"/>
      <c r="CA44" s="113"/>
      <c r="CB44" s="113"/>
      <c r="CC44" s="109"/>
      <c r="CD44" s="109"/>
      <c r="CE44" s="109"/>
      <c r="CF44" s="113"/>
      <c r="CG44" s="113"/>
      <c r="CH44" s="113"/>
      <c r="CI44" s="113"/>
      <c r="CJ44" s="109"/>
      <c r="CK44" s="109"/>
      <c r="CL44" s="63"/>
      <c r="CM44" s="63"/>
      <c r="CN44" s="63"/>
      <c r="CO44" s="63"/>
      <c r="CP44" s="62"/>
      <c r="CQ44" s="62"/>
      <c r="CR44" s="63"/>
      <c r="CS44" s="63"/>
      <c r="CT44" s="63"/>
      <c r="CU44" s="63"/>
      <c r="CV44" s="62"/>
      <c r="CW44" s="62"/>
      <c r="CX44" s="63"/>
      <c r="CY44" s="63"/>
      <c r="CZ44" s="63"/>
    </row>
    <row r="45" spans="16:104" ht="13.5" thickBot="1">
      <c r="P45" s="125" t="s">
        <v>29</v>
      </c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7"/>
      <c r="AD45" s="125" t="s">
        <v>23</v>
      </c>
      <c r="AE45" s="126"/>
      <c r="AF45" s="127"/>
      <c r="AG45" s="125" t="s">
        <v>24</v>
      </c>
      <c r="AH45" s="126"/>
      <c r="AI45" s="126"/>
      <c r="AJ45" s="126"/>
      <c r="AK45" s="127"/>
      <c r="AL45" s="125" t="s">
        <v>25</v>
      </c>
      <c r="AM45" s="126"/>
      <c r="AN45" s="127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78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</row>
    <row r="46" spans="16:104" ht="12.75">
      <c r="P46" s="157" t="s">
        <v>8</v>
      </c>
      <c r="Q46" s="131"/>
      <c r="R46" s="158" t="str">
        <f>$BY$41</f>
        <v>C1</v>
      </c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60"/>
      <c r="AD46" s="128">
        <f>$BZ$41</f>
        <v>0</v>
      </c>
      <c r="AE46" s="129"/>
      <c r="AF46" s="130"/>
      <c r="AG46" s="131">
        <f>$CA$41</f>
        <v>0</v>
      </c>
      <c r="AH46" s="131"/>
      <c r="AI46" s="12" t="s">
        <v>18</v>
      </c>
      <c r="AJ46" s="131">
        <f>$CC$41</f>
        <v>0</v>
      </c>
      <c r="AK46" s="131"/>
      <c r="AL46" s="146">
        <f>$CD$41</f>
        <v>0</v>
      </c>
      <c r="AM46" s="147"/>
      <c r="AN46" s="148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78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</row>
    <row r="47" spans="16:104" ht="12.75">
      <c r="P47" s="165" t="s">
        <v>9</v>
      </c>
      <c r="Q47" s="142"/>
      <c r="R47" s="166" t="str">
        <f>$BY$42</f>
        <v>C2</v>
      </c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8"/>
      <c r="AD47" s="139">
        <f>$BZ$42</f>
        <v>0</v>
      </c>
      <c r="AE47" s="140"/>
      <c r="AF47" s="141"/>
      <c r="AG47" s="142">
        <f>$CA$42</f>
        <v>0</v>
      </c>
      <c r="AH47" s="142"/>
      <c r="AI47" s="13" t="s">
        <v>18</v>
      </c>
      <c r="AJ47" s="142">
        <f>$CC$42</f>
        <v>0</v>
      </c>
      <c r="AK47" s="142"/>
      <c r="AL47" s="143">
        <f>$CD$42</f>
        <v>0</v>
      </c>
      <c r="AM47" s="144"/>
      <c r="AN47" s="14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78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</row>
    <row r="48" spans="16:104" ht="13.5" thickBot="1">
      <c r="P48" s="161" t="s">
        <v>10</v>
      </c>
      <c r="Q48" s="135"/>
      <c r="R48" s="162" t="str">
        <f>$BY$43</f>
        <v>C3</v>
      </c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4"/>
      <c r="AD48" s="132">
        <f>$BZ$43</f>
        <v>0</v>
      </c>
      <c r="AE48" s="133"/>
      <c r="AF48" s="134"/>
      <c r="AG48" s="135">
        <f>$CA$43</f>
        <v>0</v>
      </c>
      <c r="AH48" s="135"/>
      <c r="AI48" s="14" t="s">
        <v>18</v>
      </c>
      <c r="AJ48" s="135">
        <f>$CC$43</f>
        <v>0</v>
      </c>
      <c r="AK48" s="135"/>
      <c r="AL48" s="136">
        <f>$CD$43</f>
        <v>0</v>
      </c>
      <c r="AM48" s="137"/>
      <c r="AN48" s="138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78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</row>
    <row r="49" spans="77:104" ht="12.75">
      <c r="BY49" s="113"/>
      <c r="BZ49" s="113"/>
      <c r="CA49" s="113"/>
      <c r="CB49" s="113"/>
      <c r="CC49" s="109"/>
      <c r="CD49" s="109"/>
      <c r="CE49" s="109"/>
      <c r="CF49" s="113"/>
      <c r="CG49" s="113"/>
      <c r="CH49" s="113"/>
      <c r="CI49" s="113"/>
      <c r="CJ49" s="109"/>
      <c r="CK49" s="109"/>
      <c r="CL49" s="63"/>
      <c r="CM49" s="63"/>
      <c r="CN49" s="63"/>
      <c r="CO49" s="63"/>
      <c r="CP49" s="62"/>
      <c r="CQ49" s="62"/>
      <c r="CR49" s="63"/>
      <c r="CS49" s="63"/>
      <c r="CT49" s="63"/>
      <c r="CU49" s="63"/>
      <c r="CV49" s="62"/>
      <c r="CW49" s="62"/>
      <c r="CX49" s="63"/>
      <c r="CY49" s="63"/>
      <c r="CZ49" s="63"/>
    </row>
    <row r="50" spans="77:104" ht="12.75">
      <c r="BY50" s="113"/>
      <c r="BZ50" s="113"/>
      <c r="CA50" s="113"/>
      <c r="CB50" s="113"/>
      <c r="CC50" s="109"/>
      <c r="CD50" s="109"/>
      <c r="CE50" s="109"/>
      <c r="CF50" s="113"/>
      <c r="CG50" s="113"/>
      <c r="CH50" s="113"/>
      <c r="CI50" s="113"/>
      <c r="CJ50" s="109"/>
      <c r="CK50" s="109"/>
      <c r="CL50" s="63"/>
      <c r="CM50" s="63"/>
      <c r="CN50" s="63"/>
      <c r="CO50" s="63"/>
      <c r="CP50" s="62"/>
      <c r="CQ50" s="62"/>
      <c r="CR50" s="63"/>
      <c r="CS50" s="63"/>
      <c r="CT50" s="63"/>
      <c r="CU50" s="63"/>
      <c r="CV50" s="62"/>
      <c r="CW50" s="62"/>
      <c r="CX50" s="63"/>
      <c r="CY50" s="63"/>
      <c r="CZ50" s="63"/>
    </row>
    <row r="51" spans="2:104" ht="19.5" customHeight="1">
      <c r="B51" s="245" t="str">
        <f>$A$2</f>
        <v>Verein</v>
      </c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245"/>
      <c r="BC51" s="245"/>
      <c r="BY51" s="113"/>
      <c r="BZ51" s="113"/>
      <c r="CA51" s="113"/>
      <c r="CB51" s="113"/>
      <c r="CC51" s="109"/>
      <c r="CD51" s="109"/>
      <c r="CE51" s="109"/>
      <c r="CF51" s="113"/>
      <c r="CG51" s="113"/>
      <c r="CH51" s="113"/>
      <c r="CI51" s="113"/>
      <c r="CJ51" s="109"/>
      <c r="CK51" s="109"/>
      <c r="CL51" s="63"/>
      <c r="CM51" s="63"/>
      <c r="CN51" s="63"/>
      <c r="CO51" s="63"/>
      <c r="CP51" s="62"/>
      <c r="CQ51" s="62"/>
      <c r="CR51" s="63"/>
      <c r="CS51" s="63"/>
      <c r="CT51" s="63"/>
      <c r="CU51" s="63"/>
      <c r="CV51" s="62"/>
      <c r="CW51" s="62"/>
      <c r="CX51" s="63"/>
      <c r="CY51" s="63"/>
      <c r="CZ51" s="63"/>
    </row>
    <row r="52" spans="2:104" ht="19.5" customHeight="1"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5"/>
      <c r="AL52" s="245"/>
      <c r="AM52" s="245"/>
      <c r="AN52" s="245"/>
      <c r="AO52" s="245"/>
      <c r="AP52" s="245"/>
      <c r="AQ52" s="245"/>
      <c r="AR52" s="245"/>
      <c r="AS52" s="245"/>
      <c r="AT52" s="245"/>
      <c r="AU52" s="245"/>
      <c r="AV52" s="245"/>
      <c r="AW52" s="245"/>
      <c r="AX52" s="245"/>
      <c r="AY52" s="245"/>
      <c r="AZ52" s="245"/>
      <c r="BA52" s="245"/>
      <c r="BB52" s="245"/>
      <c r="BC52" s="245"/>
      <c r="BY52" s="113"/>
      <c r="BZ52" s="113"/>
      <c r="CA52" s="113"/>
      <c r="CB52" s="113"/>
      <c r="CC52" s="109"/>
      <c r="CD52" s="109"/>
      <c r="CE52" s="109"/>
      <c r="CF52" s="113"/>
      <c r="CG52" s="113"/>
      <c r="CH52" s="113"/>
      <c r="CI52" s="113"/>
      <c r="CJ52" s="109"/>
      <c r="CK52" s="109"/>
      <c r="CL52" s="63"/>
      <c r="CM52" s="63"/>
      <c r="CN52" s="63"/>
      <c r="CO52" s="63"/>
      <c r="CP52" s="62"/>
      <c r="CQ52" s="62"/>
      <c r="CR52" s="63"/>
      <c r="CS52" s="63"/>
      <c r="CT52" s="63"/>
      <c r="CU52" s="63"/>
      <c r="CV52" s="62"/>
      <c r="CW52" s="62"/>
      <c r="CX52" s="63"/>
      <c r="CY52" s="63"/>
      <c r="CZ52" s="63"/>
    </row>
    <row r="53" spans="2:104" ht="12.75">
      <c r="B53" s="1" t="s">
        <v>61</v>
      </c>
      <c r="BY53" s="113"/>
      <c r="BZ53" s="113"/>
      <c r="CA53" s="113"/>
      <c r="CB53" s="113"/>
      <c r="CC53" s="109"/>
      <c r="CD53" s="109"/>
      <c r="CE53" s="109"/>
      <c r="CF53" s="113"/>
      <c r="CG53" s="113"/>
      <c r="CH53" s="113"/>
      <c r="CI53" s="113"/>
      <c r="CJ53" s="109"/>
      <c r="CK53" s="109"/>
      <c r="CL53" s="63"/>
      <c r="CM53" s="63"/>
      <c r="CN53" s="63"/>
      <c r="CO53" s="63"/>
      <c r="CP53" s="62"/>
      <c r="CQ53" s="62"/>
      <c r="CR53" s="63"/>
      <c r="CS53" s="63"/>
      <c r="CT53" s="63"/>
      <c r="CU53" s="63"/>
      <c r="CV53" s="62"/>
      <c r="CW53" s="62"/>
      <c r="CX53" s="63"/>
      <c r="CY53" s="63"/>
      <c r="CZ53" s="63"/>
    </row>
    <row r="54" spans="77:104" ht="8.25" customHeight="1" thickBot="1">
      <c r="BY54" s="113"/>
      <c r="BZ54" s="113"/>
      <c r="CA54" s="113"/>
      <c r="CB54" s="113"/>
      <c r="CC54" s="109"/>
      <c r="CD54" s="109"/>
      <c r="CE54" s="109"/>
      <c r="CF54" s="113"/>
      <c r="CG54" s="113"/>
      <c r="CH54" s="113"/>
      <c r="CI54" s="113"/>
      <c r="CJ54" s="109"/>
      <c r="CK54" s="109"/>
      <c r="CL54" s="63"/>
      <c r="CM54" s="63"/>
      <c r="CN54" s="63"/>
      <c r="CO54" s="63"/>
      <c r="CP54" s="62"/>
      <c r="CQ54" s="62"/>
      <c r="CR54" s="63"/>
      <c r="CS54" s="63"/>
      <c r="CT54" s="63"/>
      <c r="CU54" s="63"/>
      <c r="CV54" s="62"/>
      <c r="CW54" s="62"/>
      <c r="CX54" s="63"/>
      <c r="CY54" s="63"/>
      <c r="CZ54" s="63"/>
    </row>
    <row r="55" spans="2:55" ht="16.5" thickBot="1">
      <c r="B55" s="149" t="s">
        <v>53</v>
      </c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1"/>
      <c r="AE55" s="149" t="s">
        <v>54</v>
      </c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1"/>
    </row>
    <row r="56" spans="2:104" ht="17.25" customHeight="1">
      <c r="B56" s="272" t="s">
        <v>32</v>
      </c>
      <c r="C56" s="273"/>
      <c r="D56" s="273"/>
      <c r="E56" s="274"/>
      <c r="F56" s="271" t="s">
        <v>8</v>
      </c>
      <c r="G56" s="254"/>
      <c r="H56" s="255" t="str">
        <f>$D$41</f>
        <v>A1</v>
      </c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6"/>
      <c r="AE56" s="272" t="s">
        <v>35</v>
      </c>
      <c r="AF56" s="273"/>
      <c r="AG56" s="273"/>
      <c r="AH56" s="274"/>
      <c r="AI56" s="271" t="s">
        <v>8</v>
      </c>
      <c r="AJ56" s="254"/>
      <c r="AK56" s="255" t="str">
        <f>$D$42</f>
        <v>A2</v>
      </c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  <c r="AZ56" s="255"/>
      <c r="BA56" s="255"/>
      <c r="BB56" s="255"/>
      <c r="BC56" s="256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78"/>
      <c r="BY56" s="78"/>
      <c r="BZ56" s="78"/>
      <c r="CA56" s="78"/>
      <c r="CB56" s="78"/>
      <c r="CF56" s="78"/>
      <c r="CG56" s="78"/>
      <c r="CH56" s="78"/>
      <c r="CI56" s="78"/>
      <c r="CL56" s="48"/>
      <c r="CM56" s="48"/>
      <c r="CN56" s="48"/>
      <c r="CO56" s="48"/>
      <c r="CR56" s="48"/>
      <c r="CS56" s="48"/>
      <c r="CT56" s="48"/>
      <c r="CU56" s="48"/>
      <c r="CX56" s="48"/>
      <c r="CY56" s="48"/>
      <c r="CZ56" s="48"/>
    </row>
    <row r="57" spans="2:104" ht="17.25" customHeight="1">
      <c r="B57" s="265" t="s">
        <v>33</v>
      </c>
      <c r="C57" s="266"/>
      <c r="D57" s="266"/>
      <c r="E57" s="267"/>
      <c r="F57" s="268" t="s">
        <v>9</v>
      </c>
      <c r="G57" s="142"/>
      <c r="H57" s="269" t="str">
        <f>$AG$42</f>
        <v>B2</v>
      </c>
      <c r="I57" s="269"/>
      <c r="J57" s="269"/>
      <c r="K57" s="269"/>
      <c r="L57" s="269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70"/>
      <c r="AE57" s="265" t="s">
        <v>36</v>
      </c>
      <c r="AF57" s="266"/>
      <c r="AG57" s="266"/>
      <c r="AH57" s="267"/>
      <c r="AI57" s="268" t="s">
        <v>9</v>
      </c>
      <c r="AJ57" s="142"/>
      <c r="AK57" s="269" t="str">
        <f>$AG$41</f>
        <v>B1</v>
      </c>
      <c r="AL57" s="269"/>
      <c r="AM57" s="269"/>
      <c r="AN57" s="269"/>
      <c r="AO57" s="269"/>
      <c r="AP57" s="269"/>
      <c r="AQ57" s="269"/>
      <c r="AR57" s="269"/>
      <c r="AS57" s="269"/>
      <c r="AT57" s="269"/>
      <c r="AU57" s="269"/>
      <c r="AV57" s="269"/>
      <c r="AW57" s="269"/>
      <c r="AX57" s="269"/>
      <c r="AY57" s="269"/>
      <c r="AZ57" s="269"/>
      <c r="BA57" s="269"/>
      <c r="BB57" s="269"/>
      <c r="BC57" s="270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78"/>
      <c r="BY57" s="78"/>
      <c r="BZ57" s="78"/>
      <c r="CA57" s="78"/>
      <c r="CB57" s="78"/>
      <c r="CF57" s="78"/>
      <c r="CG57" s="78"/>
      <c r="CH57" s="78"/>
      <c r="CI57" s="78"/>
      <c r="CL57" s="48"/>
      <c r="CM57" s="48"/>
      <c r="CN57" s="48"/>
      <c r="CO57" s="48"/>
      <c r="CR57" s="48"/>
      <c r="CS57" s="48"/>
      <c r="CT57" s="48"/>
      <c r="CU57" s="48"/>
      <c r="CX57" s="48"/>
      <c r="CY57" s="48"/>
      <c r="CZ57" s="48"/>
    </row>
    <row r="58" spans="2:104" ht="17.25" customHeight="1" thickBot="1">
      <c r="B58" s="261" t="s">
        <v>34</v>
      </c>
      <c r="C58" s="262"/>
      <c r="D58" s="262"/>
      <c r="E58" s="263"/>
      <c r="F58" s="264" t="s">
        <v>10</v>
      </c>
      <c r="G58" s="135"/>
      <c r="H58" s="169" t="str">
        <f>$R$46</f>
        <v>C1</v>
      </c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70"/>
      <c r="AE58" s="261" t="s">
        <v>37</v>
      </c>
      <c r="AF58" s="262"/>
      <c r="AG58" s="262"/>
      <c r="AH58" s="263"/>
      <c r="AI58" s="264" t="s">
        <v>10</v>
      </c>
      <c r="AJ58" s="135"/>
      <c r="AK58" s="169" t="str">
        <f>$R$47</f>
        <v>C2</v>
      </c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70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78"/>
      <c r="BY58" s="78"/>
      <c r="BZ58" s="78"/>
      <c r="CA58" s="78"/>
      <c r="CB58" s="78"/>
      <c r="CF58" s="78"/>
      <c r="CG58" s="78"/>
      <c r="CH58" s="78"/>
      <c r="CI58" s="78"/>
      <c r="CL58" s="48"/>
      <c r="CM58" s="48"/>
      <c r="CN58" s="48"/>
      <c r="CO58" s="48"/>
      <c r="CR58" s="48"/>
      <c r="CS58" s="48"/>
      <c r="CT58" s="48"/>
      <c r="CU58" s="48"/>
      <c r="CX58" s="48"/>
      <c r="CY58" s="48"/>
      <c r="CZ58" s="48"/>
    </row>
    <row r="59" spans="57:104" ht="12.75"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78"/>
      <c r="BY59" s="78"/>
      <c r="BZ59" s="78"/>
      <c r="CA59" s="78"/>
      <c r="CB59" s="78"/>
      <c r="CF59" s="78"/>
      <c r="CG59" s="78"/>
      <c r="CH59" s="78"/>
      <c r="CI59" s="78"/>
      <c r="CL59" s="48"/>
      <c r="CM59" s="48"/>
      <c r="CN59" s="48"/>
      <c r="CO59" s="48"/>
      <c r="CR59" s="48"/>
      <c r="CS59" s="48"/>
      <c r="CT59" s="48"/>
      <c r="CU59" s="48"/>
      <c r="CX59" s="48"/>
      <c r="CY59" s="48"/>
      <c r="CZ59" s="48"/>
    </row>
    <row r="60" spans="2:104" ht="12.75">
      <c r="B60" s="1" t="s">
        <v>38</v>
      </c>
      <c r="R60" s="20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78"/>
      <c r="BY60" s="78"/>
      <c r="BZ60" s="78"/>
      <c r="CA60" s="78"/>
      <c r="CB60" s="78"/>
      <c r="CF60" s="78"/>
      <c r="CG60" s="78"/>
      <c r="CH60" s="78"/>
      <c r="CI60" s="78"/>
      <c r="CL60" s="48"/>
      <c r="CM60" s="48"/>
      <c r="CN60" s="48"/>
      <c r="CO60" s="48"/>
      <c r="CR60" s="48"/>
      <c r="CS60" s="48"/>
      <c r="CT60" s="48"/>
      <c r="CU60" s="48"/>
      <c r="CX60" s="48"/>
      <c r="CY60" s="48"/>
      <c r="CZ60" s="48"/>
    </row>
    <row r="61" spans="2:104" ht="12.75">
      <c r="B61" s="1"/>
      <c r="R61" s="20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78"/>
      <c r="BY61" s="78"/>
      <c r="BZ61" s="78"/>
      <c r="CA61" s="78"/>
      <c r="CB61" s="78"/>
      <c r="CF61" s="78"/>
      <c r="CG61" s="78"/>
      <c r="CH61" s="78"/>
      <c r="CI61" s="78"/>
      <c r="CL61" s="48"/>
      <c r="CM61" s="48"/>
      <c r="CN61" s="48"/>
      <c r="CO61" s="48"/>
      <c r="CR61" s="48"/>
      <c r="CS61" s="48"/>
      <c r="CT61" s="48"/>
      <c r="CU61" s="48"/>
      <c r="CX61" s="48"/>
      <c r="CY61" s="48"/>
      <c r="CZ61" s="48"/>
    </row>
    <row r="62" spans="7:104" ht="15.75">
      <c r="G62" s="2"/>
      <c r="H62" s="2"/>
      <c r="I62" s="2"/>
      <c r="J62" s="2"/>
      <c r="K62" s="6" t="s">
        <v>2</v>
      </c>
      <c r="L62" s="251">
        <f>J36+2*$U$10*$X$10+2*$AL$10</f>
        <v>0.4791666666666668</v>
      </c>
      <c r="M62" s="251"/>
      <c r="N62" s="251"/>
      <c r="O62" s="251"/>
      <c r="P62" s="251"/>
      <c r="Q62" s="7" t="s">
        <v>3</v>
      </c>
      <c r="R62" s="2"/>
      <c r="S62" s="2"/>
      <c r="T62" s="2"/>
      <c r="U62" s="2"/>
      <c r="V62" s="2"/>
      <c r="W62" s="2"/>
      <c r="X62" s="6" t="s">
        <v>4</v>
      </c>
      <c r="Y62" s="246">
        <v>1</v>
      </c>
      <c r="Z62" s="246"/>
      <c r="AA62" s="21" t="s">
        <v>28</v>
      </c>
      <c r="AB62" s="250">
        <v>0.008333333333333333</v>
      </c>
      <c r="AC62" s="250"/>
      <c r="AD62" s="250"/>
      <c r="AE62" s="250"/>
      <c r="AF62" s="250"/>
      <c r="AG62" s="7" t="s">
        <v>5</v>
      </c>
      <c r="AH62" s="2"/>
      <c r="AI62" s="2"/>
      <c r="AJ62" s="2"/>
      <c r="AK62" s="2"/>
      <c r="AL62" s="2"/>
      <c r="AM62" s="2"/>
      <c r="AN62" s="2"/>
      <c r="AO62" s="6" t="s">
        <v>6</v>
      </c>
      <c r="AP62" s="250">
        <v>0.0020833333333333333</v>
      </c>
      <c r="AQ62" s="250"/>
      <c r="AR62" s="250"/>
      <c r="AS62" s="250"/>
      <c r="AT62" s="250"/>
      <c r="AU62" s="7" t="s">
        <v>5</v>
      </c>
      <c r="AV62" s="2"/>
      <c r="AW62" s="2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78"/>
      <c r="BY62" s="78"/>
      <c r="BZ62" s="78"/>
      <c r="CA62" s="78"/>
      <c r="CB62" s="78"/>
      <c r="CF62" s="78"/>
      <c r="CG62" s="78"/>
      <c r="CH62" s="78"/>
      <c r="CI62" s="78"/>
      <c r="CL62" s="48"/>
      <c r="CM62" s="48"/>
      <c r="CN62" s="48"/>
      <c r="CO62" s="48"/>
      <c r="CR62" s="48"/>
      <c r="CS62" s="48"/>
      <c r="CT62" s="48"/>
      <c r="CU62" s="48"/>
      <c r="CX62" s="48"/>
      <c r="CY62" s="48"/>
      <c r="CZ62" s="48"/>
    </row>
    <row r="63" spans="57:104" ht="13.5" thickBot="1"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78"/>
      <c r="BY63" s="78"/>
      <c r="BZ63" s="78"/>
      <c r="CA63" s="78"/>
      <c r="CB63" s="78"/>
      <c r="CF63" s="78"/>
      <c r="CG63" s="78"/>
      <c r="CH63" s="78"/>
      <c r="CI63" s="78"/>
      <c r="CL63" s="48"/>
      <c r="CM63" s="48"/>
      <c r="CN63" s="48"/>
      <c r="CO63" s="48"/>
      <c r="CR63" s="48"/>
      <c r="CS63" s="48"/>
      <c r="CT63" s="48"/>
      <c r="CU63" s="48"/>
      <c r="CX63" s="48"/>
      <c r="CY63" s="48"/>
      <c r="CZ63" s="48"/>
    </row>
    <row r="64" spans="2:76" ht="13.5" thickBot="1">
      <c r="B64" s="125" t="s">
        <v>13</v>
      </c>
      <c r="C64" s="216"/>
      <c r="D64" s="215"/>
      <c r="E64" s="126"/>
      <c r="F64" s="216"/>
      <c r="G64" s="215" t="s">
        <v>14</v>
      </c>
      <c r="H64" s="126"/>
      <c r="I64" s="216"/>
      <c r="J64" s="215" t="s">
        <v>16</v>
      </c>
      <c r="K64" s="126"/>
      <c r="L64" s="126"/>
      <c r="M64" s="126"/>
      <c r="N64" s="216"/>
      <c r="O64" s="215" t="s">
        <v>17</v>
      </c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216"/>
      <c r="AW64" s="215" t="s">
        <v>20</v>
      </c>
      <c r="AX64" s="126"/>
      <c r="AY64" s="126"/>
      <c r="AZ64" s="126"/>
      <c r="BA64" s="216"/>
      <c r="BB64" s="213"/>
      <c r="BC64" s="214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78"/>
    </row>
    <row r="65" spans="2:104" ht="12.75">
      <c r="B65" s="275">
        <v>10</v>
      </c>
      <c r="C65" s="203"/>
      <c r="D65" s="201"/>
      <c r="E65" s="202"/>
      <c r="F65" s="203"/>
      <c r="G65" s="201">
        <v>1</v>
      </c>
      <c r="H65" s="202"/>
      <c r="I65" s="203"/>
      <c r="J65" s="204">
        <f>$L$62</f>
        <v>0.4791666666666668</v>
      </c>
      <c r="K65" s="204"/>
      <c r="L65" s="204"/>
      <c r="M65" s="204"/>
      <c r="N65" s="204"/>
      <c r="O65" s="189" t="str">
        <f>H56</f>
        <v>A1</v>
      </c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7" t="s">
        <v>19</v>
      </c>
      <c r="AF65" s="190" t="str">
        <f>H57</f>
        <v>B2</v>
      </c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  <c r="AR65" s="190"/>
      <c r="AS65" s="190"/>
      <c r="AT65" s="190"/>
      <c r="AU65" s="190"/>
      <c r="AV65" s="191"/>
      <c r="AW65" s="173"/>
      <c r="AX65" s="192"/>
      <c r="AY65" s="17" t="s">
        <v>18</v>
      </c>
      <c r="AZ65" s="192"/>
      <c r="BA65" s="193"/>
      <c r="BB65" s="173"/>
      <c r="BC65" s="174"/>
      <c r="BE65" s="93" t="str">
        <f aca="true" t="shared" si="5" ref="BE65:BE70">IF(ISBLANK(AZ65),"0",IF(AW65&gt;AZ65,3,IF(AW65=AZ65,1,0)))</f>
        <v>0</v>
      </c>
      <c r="BF65" s="94" t="s">
        <v>18</v>
      </c>
      <c r="BG65" s="93" t="str">
        <f aca="true" t="shared" si="6" ref="BG65:BG70">IF(ISBLANK(AJ65),"0",IF(AJ65&gt;AG65,3,IF(AJ65=AG65,1,0)))</f>
        <v>0</v>
      </c>
      <c r="BH65" s="95" t="str">
        <f aca="true" t="shared" si="7" ref="BH65:BH70">IF(ISBLANK(AZ65),"0",IF(AZ65&gt;AW65,3,IF(AZ65=AW65,1,0)))</f>
        <v>0</v>
      </c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 t="s">
        <v>18</v>
      </c>
      <c r="BV65" s="93" t="str">
        <f aca="true" t="shared" si="8" ref="BV65:BV70">IF(ISBLANK(AZ65),"0",IF(AZ65&gt;AW65,3,IF(AZ65=AW65,1,0)))</f>
        <v>0</v>
      </c>
      <c r="CL65" s="54"/>
      <c r="CM65" s="50"/>
      <c r="CN65" s="297"/>
      <c r="CO65" s="297"/>
      <c r="CP65" s="297"/>
      <c r="CQ65" s="55"/>
      <c r="CR65" s="54"/>
      <c r="CS65" s="50"/>
      <c r="CT65" s="297"/>
      <c r="CU65" s="297"/>
      <c r="CV65" s="297"/>
      <c r="CW65" s="55"/>
      <c r="CX65" s="54"/>
      <c r="CY65" s="50"/>
      <c r="CZ65" s="55"/>
    </row>
    <row r="66" spans="2:104" ht="13.5" thickBot="1">
      <c r="B66" s="282">
        <v>11</v>
      </c>
      <c r="C66" s="283"/>
      <c r="D66" s="284"/>
      <c r="E66" s="285"/>
      <c r="F66" s="283"/>
      <c r="G66" s="284">
        <v>2</v>
      </c>
      <c r="H66" s="285"/>
      <c r="I66" s="283"/>
      <c r="J66" s="286">
        <f>J65+$Y$62*$AB$62+$AP$62</f>
        <v>0.4895833333333335</v>
      </c>
      <c r="K66" s="286"/>
      <c r="L66" s="286"/>
      <c r="M66" s="286"/>
      <c r="N66" s="286"/>
      <c r="O66" s="276" t="str">
        <f>AK56</f>
        <v>A2</v>
      </c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  <c r="AA66" s="277"/>
      <c r="AB66" s="277"/>
      <c r="AC66" s="277"/>
      <c r="AD66" s="277"/>
      <c r="AE66" s="9" t="s">
        <v>19</v>
      </c>
      <c r="AF66" s="277" t="str">
        <f>AK57</f>
        <v>B1</v>
      </c>
      <c r="AG66" s="277"/>
      <c r="AH66" s="277"/>
      <c r="AI66" s="277"/>
      <c r="AJ66" s="277"/>
      <c r="AK66" s="277"/>
      <c r="AL66" s="277"/>
      <c r="AM66" s="277"/>
      <c r="AN66" s="277"/>
      <c r="AO66" s="277"/>
      <c r="AP66" s="277"/>
      <c r="AQ66" s="277"/>
      <c r="AR66" s="277"/>
      <c r="AS66" s="277"/>
      <c r="AT66" s="277"/>
      <c r="AU66" s="277"/>
      <c r="AV66" s="278"/>
      <c r="AW66" s="279"/>
      <c r="AX66" s="280"/>
      <c r="AY66" s="9" t="s">
        <v>18</v>
      </c>
      <c r="AZ66" s="280"/>
      <c r="BA66" s="281"/>
      <c r="BB66" s="279"/>
      <c r="BC66" s="287"/>
      <c r="BE66" s="93" t="str">
        <f t="shared" si="5"/>
        <v>0</v>
      </c>
      <c r="BF66" s="94" t="s">
        <v>18</v>
      </c>
      <c r="BG66" s="93" t="str">
        <f t="shared" si="6"/>
        <v>0</v>
      </c>
      <c r="BH66" s="95" t="str">
        <f t="shared" si="7"/>
        <v>0</v>
      </c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 t="s">
        <v>18</v>
      </c>
      <c r="BV66" s="93" t="str">
        <f t="shared" si="8"/>
        <v>0</v>
      </c>
      <c r="CL66" s="50"/>
      <c r="CM66" s="56"/>
      <c r="CN66" s="57"/>
      <c r="CO66" s="58"/>
      <c r="CP66" s="59"/>
      <c r="CQ66" s="60"/>
      <c r="CR66" s="50"/>
      <c r="CS66" s="56"/>
      <c r="CT66" s="57"/>
      <c r="CU66" s="58"/>
      <c r="CV66" s="59"/>
      <c r="CW66" s="60"/>
      <c r="CX66" s="50"/>
      <c r="CY66" s="56"/>
      <c r="CZ66" s="57"/>
    </row>
    <row r="67" spans="2:104" ht="12.75">
      <c r="B67" s="275">
        <v>12</v>
      </c>
      <c r="C67" s="203"/>
      <c r="D67" s="201"/>
      <c r="E67" s="202"/>
      <c r="F67" s="203"/>
      <c r="G67" s="201">
        <v>1</v>
      </c>
      <c r="H67" s="202"/>
      <c r="I67" s="203"/>
      <c r="J67" s="204">
        <f>J66+$Y$62*$AB$62+$AP$62</f>
        <v>0.5000000000000002</v>
      </c>
      <c r="K67" s="204"/>
      <c r="L67" s="204"/>
      <c r="M67" s="204"/>
      <c r="N67" s="204"/>
      <c r="O67" s="189" t="str">
        <f>H57</f>
        <v>B2</v>
      </c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7" t="s">
        <v>19</v>
      </c>
      <c r="AF67" s="190" t="str">
        <f>H58</f>
        <v>C1</v>
      </c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190"/>
      <c r="AR67" s="190"/>
      <c r="AS67" s="190"/>
      <c r="AT67" s="190"/>
      <c r="AU67" s="190"/>
      <c r="AV67" s="191"/>
      <c r="AW67" s="173"/>
      <c r="AX67" s="192"/>
      <c r="AY67" s="17" t="s">
        <v>18</v>
      </c>
      <c r="AZ67" s="192"/>
      <c r="BA67" s="193"/>
      <c r="BB67" s="173"/>
      <c r="BC67" s="174"/>
      <c r="BE67" s="93" t="str">
        <f t="shared" si="5"/>
        <v>0</v>
      </c>
      <c r="BF67" s="94" t="s">
        <v>18</v>
      </c>
      <c r="BG67" s="93" t="str">
        <f t="shared" si="6"/>
        <v>0</v>
      </c>
      <c r="BH67" s="95" t="str">
        <f t="shared" si="7"/>
        <v>0</v>
      </c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 t="s">
        <v>18</v>
      </c>
      <c r="BV67" s="93" t="str">
        <f t="shared" si="8"/>
        <v>0</v>
      </c>
      <c r="BY67" s="96" t="s">
        <v>53</v>
      </c>
      <c r="BZ67" s="86" t="s">
        <v>23</v>
      </c>
      <c r="CA67" s="296" t="s">
        <v>24</v>
      </c>
      <c r="CB67" s="296"/>
      <c r="CC67" s="296"/>
      <c r="CD67" s="97" t="s">
        <v>25</v>
      </c>
      <c r="CL67" s="50"/>
      <c r="CM67" s="56"/>
      <c r="CN67" s="57"/>
      <c r="CO67" s="58"/>
      <c r="CP67" s="59"/>
      <c r="CQ67" s="60"/>
      <c r="CR67" s="50"/>
      <c r="CS67" s="56"/>
      <c r="CT67" s="57"/>
      <c r="CU67" s="58"/>
      <c r="CV67" s="59"/>
      <c r="CW67" s="60"/>
      <c r="CX67" s="50"/>
      <c r="CY67" s="56"/>
      <c r="CZ67" s="57"/>
    </row>
    <row r="68" spans="2:104" ht="13.5" thickBot="1">
      <c r="B68" s="282">
        <v>13</v>
      </c>
      <c r="C68" s="283"/>
      <c r="D68" s="284"/>
      <c r="E68" s="285"/>
      <c r="F68" s="283"/>
      <c r="G68" s="284">
        <v>2</v>
      </c>
      <c r="H68" s="285"/>
      <c r="I68" s="283"/>
      <c r="J68" s="286">
        <f>J67+$Y$62*$AB$62+$AP$62</f>
        <v>0.5104166666666669</v>
      </c>
      <c r="K68" s="286"/>
      <c r="L68" s="286"/>
      <c r="M68" s="286"/>
      <c r="N68" s="286"/>
      <c r="O68" s="276" t="str">
        <f>AK57</f>
        <v>B1</v>
      </c>
      <c r="P68" s="277"/>
      <c r="Q68" s="277"/>
      <c r="R68" s="277"/>
      <c r="S68" s="277"/>
      <c r="T68" s="277"/>
      <c r="U68" s="277"/>
      <c r="V68" s="277"/>
      <c r="W68" s="277"/>
      <c r="X68" s="277"/>
      <c r="Y68" s="277"/>
      <c r="Z68" s="277"/>
      <c r="AA68" s="277"/>
      <c r="AB68" s="277"/>
      <c r="AC68" s="277"/>
      <c r="AD68" s="277"/>
      <c r="AE68" s="9" t="s">
        <v>19</v>
      </c>
      <c r="AF68" s="277" t="str">
        <f>AK58</f>
        <v>C2</v>
      </c>
      <c r="AG68" s="277"/>
      <c r="AH68" s="277"/>
      <c r="AI68" s="277"/>
      <c r="AJ68" s="277"/>
      <c r="AK68" s="277"/>
      <c r="AL68" s="277"/>
      <c r="AM68" s="277"/>
      <c r="AN68" s="277"/>
      <c r="AO68" s="277"/>
      <c r="AP68" s="277"/>
      <c r="AQ68" s="277"/>
      <c r="AR68" s="277"/>
      <c r="AS68" s="277"/>
      <c r="AT68" s="277"/>
      <c r="AU68" s="277"/>
      <c r="AV68" s="278"/>
      <c r="AW68" s="279"/>
      <c r="AX68" s="280"/>
      <c r="AY68" s="9" t="s">
        <v>18</v>
      </c>
      <c r="AZ68" s="280"/>
      <c r="BA68" s="281"/>
      <c r="BB68" s="279"/>
      <c r="BC68" s="287"/>
      <c r="BE68" s="93" t="str">
        <f t="shared" si="5"/>
        <v>0</v>
      </c>
      <c r="BF68" s="94" t="s">
        <v>18</v>
      </c>
      <c r="BG68" s="93" t="str">
        <f t="shared" si="6"/>
        <v>0</v>
      </c>
      <c r="BH68" s="95" t="str">
        <f t="shared" si="7"/>
        <v>0</v>
      </c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 t="s">
        <v>18</v>
      </c>
      <c r="BV68" s="93" t="str">
        <f t="shared" si="8"/>
        <v>0</v>
      </c>
      <c r="BY68" s="86" t="str">
        <f>$H$56</f>
        <v>A1</v>
      </c>
      <c r="BZ68" s="93">
        <f>SUM($BE$65+$BV$69)</f>
        <v>0</v>
      </c>
      <c r="CA68" s="92">
        <f>SUM($AW$65+$AZ$69)</f>
        <v>0</v>
      </c>
      <c r="CB68" s="100" t="s">
        <v>18</v>
      </c>
      <c r="CC68" s="101">
        <f>SUM($AZ$65+$AW$69)</f>
        <v>0</v>
      </c>
      <c r="CD68" s="102">
        <f>SUM(CA68-CC68)</f>
        <v>0</v>
      </c>
      <c r="CL68" s="50"/>
      <c r="CM68" s="56"/>
      <c r="CN68" s="57"/>
      <c r="CO68" s="58"/>
      <c r="CP68" s="59"/>
      <c r="CQ68" s="60"/>
      <c r="CR68" s="50"/>
      <c r="CS68" s="56"/>
      <c r="CT68" s="57"/>
      <c r="CU68" s="58"/>
      <c r="CV68" s="59"/>
      <c r="CW68" s="60"/>
      <c r="CX68" s="50"/>
      <c r="CY68" s="56"/>
      <c r="CZ68" s="57"/>
    </row>
    <row r="69" spans="2:104" ht="12.75">
      <c r="B69" s="275">
        <v>14</v>
      </c>
      <c r="C69" s="203"/>
      <c r="D69" s="201"/>
      <c r="E69" s="202"/>
      <c r="F69" s="203"/>
      <c r="G69" s="201">
        <v>1</v>
      </c>
      <c r="H69" s="202"/>
      <c r="I69" s="203"/>
      <c r="J69" s="204">
        <f>J68+$Y$62*$AB$62+$AP$62</f>
        <v>0.5208333333333335</v>
      </c>
      <c r="K69" s="204"/>
      <c r="L69" s="204"/>
      <c r="M69" s="204"/>
      <c r="N69" s="204"/>
      <c r="O69" s="189" t="str">
        <f>H58</f>
        <v>C1</v>
      </c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7" t="s">
        <v>19</v>
      </c>
      <c r="AF69" s="190" t="str">
        <f>H56</f>
        <v>A1</v>
      </c>
      <c r="AG69" s="190"/>
      <c r="AH69" s="190"/>
      <c r="AI69" s="190"/>
      <c r="AJ69" s="190"/>
      <c r="AK69" s="190"/>
      <c r="AL69" s="190"/>
      <c r="AM69" s="190"/>
      <c r="AN69" s="190"/>
      <c r="AO69" s="190"/>
      <c r="AP69" s="190"/>
      <c r="AQ69" s="190"/>
      <c r="AR69" s="190"/>
      <c r="AS69" s="190"/>
      <c r="AT69" s="190"/>
      <c r="AU69" s="190"/>
      <c r="AV69" s="191"/>
      <c r="AW69" s="173"/>
      <c r="AX69" s="192"/>
      <c r="AY69" s="17" t="s">
        <v>18</v>
      </c>
      <c r="AZ69" s="192"/>
      <c r="BA69" s="193"/>
      <c r="BB69" s="173"/>
      <c r="BC69" s="174"/>
      <c r="BE69" s="93" t="str">
        <f t="shared" si="5"/>
        <v>0</v>
      </c>
      <c r="BF69" s="94" t="s">
        <v>18</v>
      </c>
      <c r="BG69" s="93" t="str">
        <f t="shared" si="6"/>
        <v>0</v>
      </c>
      <c r="BH69" s="95" t="str">
        <f t="shared" si="7"/>
        <v>0</v>
      </c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 t="s">
        <v>18</v>
      </c>
      <c r="BV69" s="93" t="str">
        <f t="shared" si="8"/>
        <v>0</v>
      </c>
      <c r="BY69" s="86" t="str">
        <f>$H$58</f>
        <v>C1</v>
      </c>
      <c r="BZ69" s="93">
        <f>SUM($BV$67+$BE$69)</f>
        <v>0</v>
      </c>
      <c r="CA69" s="92">
        <f>SUM($AZ$67+$AW$69)</f>
        <v>0</v>
      </c>
      <c r="CB69" s="100" t="s">
        <v>18</v>
      </c>
      <c r="CC69" s="101">
        <f>SUM($AW$67+$AZ$69)</f>
        <v>0</v>
      </c>
      <c r="CD69" s="102">
        <f>SUM(CA69-CC69)</f>
        <v>0</v>
      </c>
      <c r="CF69" s="86"/>
      <c r="CG69" s="93"/>
      <c r="CH69" s="92"/>
      <c r="CI69" s="100"/>
      <c r="CJ69" s="101"/>
      <c r="CK69" s="102"/>
      <c r="CL69" s="50"/>
      <c r="CM69" s="56"/>
      <c r="CN69" s="57"/>
      <c r="CO69" s="58"/>
      <c r="CP69" s="59"/>
      <c r="CQ69" s="60"/>
      <c r="CR69" s="50"/>
      <c r="CS69" s="56"/>
      <c r="CT69" s="57"/>
      <c r="CU69" s="58"/>
      <c r="CV69" s="59"/>
      <c r="CW69" s="60"/>
      <c r="CX69" s="50"/>
      <c r="CY69" s="56"/>
      <c r="CZ69" s="57"/>
    </row>
    <row r="70" spans="2:104" ht="13.5" thickBot="1">
      <c r="B70" s="282">
        <v>15</v>
      </c>
      <c r="C70" s="283"/>
      <c r="D70" s="284"/>
      <c r="E70" s="285"/>
      <c r="F70" s="283"/>
      <c r="G70" s="284">
        <v>2</v>
      </c>
      <c r="H70" s="285"/>
      <c r="I70" s="283"/>
      <c r="J70" s="286">
        <f>J69+$Y$62*$AB$62+$AP$62</f>
        <v>0.5312500000000001</v>
      </c>
      <c r="K70" s="286"/>
      <c r="L70" s="286"/>
      <c r="M70" s="286"/>
      <c r="N70" s="286"/>
      <c r="O70" s="276" t="str">
        <f>AK58</f>
        <v>C2</v>
      </c>
      <c r="P70" s="277"/>
      <c r="Q70" s="277"/>
      <c r="R70" s="277"/>
      <c r="S70" s="277"/>
      <c r="T70" s="277"/>
      <c r="U70" s="277"/>
      <c r="V70" s="277"/>
      <c r="W70" s="277"/>
      <c r="X70" s="277"/>
      <c r="Y70" s="277"/>
      <c r="Z70" s="277"/>
      <c r="AA70" s="277"/>
      <c r="AB70" s="277"/>
      <c r="AC70" s="277"/>
      <c r="AD70" s="277"/>
      <c r="AE70" s="9" t="s">
        <v>19</v>
      </c>
      <c r="AF70" s="277" t="str">
        <f>AK56</f>
        <v>A2</v>
      </c>
      <c r="AG70" s="277"/>
      <c r="AH70" s="277"/>
      <c r="AI70" s="277"/>
      <c r="AJ70" s="277"/>
      <c r="AK70" s="277"/>
      <c r="AL70" s="277"/>
      <c r="AM70" s="277"/>
      <c r="AN70" s="277"/>
      <c r="AO70" s="277"/>
      <c r="AP70" s="277"/>
      <c r="AQ70" s="277"/>
      <c r="AR70" s="277"/>
      <c r="AS70" s="277"/>
      <c r="AT70" s="277"/>
      <c r="AU70" s="277"/>
      <c r="AV70" s="278"/>
      <c r="AW70" s="279"/>
      <c r="AX70" s="280"/>
      <c r="AY70" s="9" t="s">
        <v>18</v>
      </c>
      <c r="AZ70" s="280"/>
      <c r="BA70" s="281"/>
      <c r="BB70" s="279"/>
      <c r="BC70" s="287"/>
      <c r="BE70" s="93" t="str">
        <f t="shared" si="5"/>
        <v>0</v>
      </c>
      <c r="BF70" s="94" t="s">
        <v>18</v>
      </c>
      <c r="BG70" s="93" t="str">
        <f t="shared" si="6"/>
        <v>0</v>
      </c>
      <c r="BH70" s="95" t="str">
        <f t="shared" si="7"/>
        <v>0</v>
      </c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 t="s">
        <v>18</v>
      </c>
      <c r="BV70" s="93" t="str">
        <f t="shared" si="8"/>
        <v>0</v>
      </c>
      <c r="BY70" s="86" t="str">
        <f>$H$57</f>
        <v>B2</v>
      </c>
      <c r="BZ70" s="93">
        <f>SUM($BV$65+$BE$67)</f>
        <v>0</v>
      </c>
      <c r="CA70" s="92">
        <f>SUM($AZ$65+$AW$67)</f>
        <v>0</v>
      </c>
      <c r="CB70" s="100" t="s">
        <v>18</v>
      </c>
      <c r="CC70" s="101">
        <f>SUM($AW$65+$AZ$67)</f>
        <v>0</v>
      </c>
      <c r="CD70" s="102">
        <f>SUM(CA70-CC70)</f>
        <v>0</v>
      </c>
      <c r="CF70" s="86"/>
      <c r="CG70" s="86"/>
      <c r="CH70" s="92"/>
      <c r="CI70" s="92"/>
      <c r="CJ70" s="92"/>
      <c r="CK70" s="92"/>
      <c r="CL70" s="50"/>
      <c r="CM70" s="50"/>
      <c r="CN70" s="57"/>
      <c r="CO70" s="57"/>
      <c r="CP70" s="57"/>
      <c r="CQ70" s="57"/>
      <c r="CR70" s="50"/>
      <c r="CS70" s="50"/>
      <c r="CT70" s="57"/>
      <c r="CU70" s="57"/>
      <c r="CV70" s="57"/>
      <c r="CW70" s="57"/>
      <c r="CX70" s="50"/>
      <c r="CY70" s="50"/>
      <c r="CZ70" s="57"/>
    </row>
    <row r="71" spans="2:55" ht="12.75">
      <c r="B71" s="22"/>
      <c r="C71" s="22"/>
      <c r="D71" s="22"/>
      <c r="E71" s="22"/>
      <c r="F71" s="22"/>
      <c r="G71" s="22"/>
      <c r="H71" s="22"/>
      <c r="I71" s="22"/>
      <c r="J71" s="23"/>
      <c r="K71" s="23"/>
      <c r="L71" s="23"/>
      <c r="M71" s="23"/>
      <c r="N71" s="23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5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5"/>
      <c r="AX71" s="25"/>
      <c r="AY71" s="25"/>
      <c r="AZ71" s="25"/>
      <c r="BA71" s="25"/>
      <c r="BB71" s="25"/>
      <c r="BC71" s="25"/>
    </row>
    <row r="72" ht="12.75">
      <c r="B72" s="1" t="s">
        <v>39</v>
      </c>
    </row>
    <row r="73" ht="5.25" customHeight="1" thickBot="1"/>
    <row r="74" spans="2:82" ht="13.5" thickBot="1">
      <c r="B74" s="125" t="s">
        <v>53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7"/>
      <c r="P74" s="125" t="s">
        <v>23</v>
      </c>
      <c r="Q74" s="126"/>
      <c r="R74" s="127"/>
      <c r="S74" s="125" t="s">
        <v>24</v>
      </c>
      <c r="T74" s="126"/>
      <c r="U74" s="126"/>
      <c r="V74" s="126"/>
      <c r="W74" s="127"/>
      <c r="X74" s="125" t="s">
        <v>25</v>
      </c>
      <c r="Y74" s="126"/>
      <c r="Z74" s="127"/>
      <c r="AA74" s="11"/>
      <c r="AB74" s="11"/>
      <c r="AC74" s="11"/>
      <c r="AD74" s="11"/>
      <c r="AE74" s="125" t="s">
        <v>54</v>
      </c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7"/>
      <c r="AS74" s="125" t="s">
        <v>23</v>
      </c>
      <c r="AT74" s="126"/>
      <c r="AU74" s="127"/>
      <c r="AV74" s="125" t="s">
        <v>24</v>
      </c>
      <c r="AW74" s="126"/>
      <c r="AX74" s="126"/>
      <c r="AY74" s="126"/>
      <c r="AZ74" s="127"/>
      <c r="BA74" s="125" t="s">
        <v>25</v>
      </c>
      <c r="BB74" s="126"/>
      <c r="BC74" s="127"/>
      <c r="BY74" s="96" t="s">
        <v>54</v>
      </c>
      <c r="BZ74" s="86" t="s">
        <v>23</v>
      </c>
      <c r="CA74" s="296" t="s">
        <v>24</v>
      </c>
      <c r="CB74" s="296"/>
      <c r="CC74" s="296"/>
      <c r="CD74" s="97" t="s">
        <v>25</v>
      </c>
    </row>
    <row r="75" spans="2:82" ht="12.75">
      <c r="B75" s="253" t="s">
        <v>8</v>
      </c>
      <c r="C75" s="254"/>
      <c r="D75" s="255" t="str">
        <f>$BY$68</f>
        <v>A1</v>
      </c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6"/>
      <c r="P75" s="253">
        <f>$BZ$68</f>
        <v>0</v>
      </c>
      <c r="Q75" s="254"/>
      <c r="R75" s="257"/>
      <c r="S75" s="253">
        <f>$CA$68</f>
        <v>0</v>
      </c>
      <c r="T75" s="254"/>
      <c r="U75" s="12" t="s">
        <v>18</v>
      </c>
      <c r="V75" s="254">
        <f>$CC$68</f>
        <v>0</v>
      </c>
      <c r="W75" s="257"/>
      <c r="X75" s="258">
        <f>$CD$68</f>
        <v>0</v>
      </c>
      <c r="Y75" s="259"/>
      <c r="Z75" s="260"/>
      <c r="AA75" s="4"/>
      <c r="AB75" s="4"/>
      <c r="AC75" s="4"/>
      <c r="AD75" s="4"/>
      <c r="AE75" s="253" t="s">
        <v>8</v>
      </c>
      <c r="AF75" s="254"/>
      <c r="AG75" s="255" t="str">
        <f>$BY$75</f>
        <v>B1</v>
      </c>
      <c r="AH75" s="255"/>
      <c r="AI75" s="255"/>
      <c r="AJ75" s="255"/>
      <c r="AK75" s="255"/>
      <c r="AL75" s="255"/>
      <c r="AM75" s="255"/>
      <c r="AN75" s="255"/>
      <c r="AO75" s="255"/>
      <c r="AP75" s="255"/>
      <c r="AQ75" s="255"/>
      <c r="AR75" s="256"/>
      <c r="AS75" s="253">
        <f>$BZ$75</f>
        <v>0</v>
      </c>
      <c r="AT75" s="254"/>
      <c r="AU75" s="257"/>
      <c r="AV75" s="253">
        <f>$CA$75</f>
        <v>0</v>
      </c>
      <c r="AW75" s="254"/>
      <c r="AX75" s="12" t="s">
        <v>18</v>
      </c>
      <c r="AY75" s="254">
        <f>$CC$75</f>
        <v>0</v>
      </c>
      <c r="AZ75" s="257"/>
      <c r="BA75" s="258">
        <f>$CD$75</f>
        <v>0</v>
      </c>
      <c r="BB75" s="259"/>
      <c r="BC75" s="260"/>
      <c r="BY75" s="86" t="str">
        <f>$AK$57</f>
        <v>B1</v>
      </c>
      <c r="BZ75" s="93">
        <f>SUM($BV$66+$BV$68)</f>
        <v>0</v>
      </c>
      <c r="CA75" s="92">
        <f>SUM($AZ$66+$AW$68)</f>
        <v>0</v>
      </c>
      <c r="CB75" s="100" t="s">
        <v>18</v>
      </c>
      <c r="CC75" s="101">
        <f>SUM($AW$66+$AZ$68)</f>
        <v>0</v>
      </c>
      <c r="CD75" s="102">
        <f>SUM(CA75-CC75)</f>
        <v>0</v>
      </c>
    </row>
    <row r="76" spans="2:82" ht="12.75">
      <c r="B76" s="165" t="s">
        <v>9</v>
      </c>
      <c r="C76" s="142"/>
      <c r="D76" s="269" t="str">
        <f>$BY$69</f>
        <v>C1</v>
      </c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270"/>
      <c r="P76" s="165">
        <f>$BZ$69</f>
        <v>0</v>
      </c>
      <c r="Q76" s="142"/>
      <c r="R76" s="288"/>
      <c r="S76" s="165">
        <f>$CA$69</f>
        <v>0</v>
      </c>
      <c r="T76" s="142"/>
      <c r="U76" s="13" t="s">
        <v>18</v>
      </c>
      <c r="V76" s="142">
        <f>$CC$69</f>
        <v>0</v>
      </c>
      <c r="W76" s="288"/>
      <c r="X76" s="289">
        <f>$CD$69</f>
        <v>0</v>
      </c>
      <c r="Y76" s="290"/>
      <c r="Z76" s="291"/>
      <c r="AA76" s="4"/>
      <c r="AB76" s="4"/>
      <c r="AC76" s="4"/>
      <c r="AD76" s="4"/>
      <c r="AE76" s="165" t="s">
        <v>9</v>
      </c>
      <c r="AF76" s="142"/>
      <c r="AG76" s="269" t="str">
        <f>$BY$76</f>
        <v>A2</v>
      </c>
      <c r="AH76" s="269"/>
      <c r="AI76" s="269"/>
      <c r="AJ76" s="269"/>
      <c r="AK76" s="269"/>
      <c r="AL76" s="269"/>
      <c r="AM76" s="269"/>
      <c r="AN76" s="269"/>
      <c r="AO76" s="269"/>
      <c r="AP76" s="269"/>
      <c r="AQ76" s="269"/>
      <c r="AR76" s="270"/>
      <c r="AS76" s="165">
        <f>$BZ$76</f>
        <v>0</v>
      </c>
      <c r="AT76" s="142"/>
      <c r="AU76" s="288"/>
      <c r="AV76" s="165">
        <f>$CA$76</f>
        <v>0</v>
      </c>
      <c r="AW76" s="142"/>
      <c r="AX76" s="13" t="s">
        <v>18</v>
      </c>
      <c r="AY76" s="142">
        <f>$CC$76</f>
        <v>0</v>
      </c>
      <c r="AZ76" s="288"/>
      <c r="BA76" s="289">
        <f>$CD$76</f>
        <v>0</v>
      </c>
      <c r="BB76" s="290"/>
      <c r="BC76" s="291"/>
      <c r="BY76" s="86" t="str">
        <f>$AK$56</f>
        <v>A2</v>
      </c>
      <c r="BZ76" s="93">
        <f>SUM($BE$66+$BV$70)</f>
        <v>0</v>
      </c>
      <c r="CA76" s="92">
        <f>SUM($AW$66+$AZ$70)</f>
        <v>0</v>
      </c>
      <c r="CB76" s="100" t="s">
        <v>18</v>
      </c>
      <c r="CC76" s="101">
        <f>SUM($AZ$66+$AW$70)</f>
        <v>0</v>
      </c>
      <c r="CD76" s="102">
        <f>SUM(CA76-CC76)</f>
        <v>0</v>
      </c>
    </row>
    <row r="77" spans="2:82" ht="13.5" thickBot="1">
      <c r="B77" s="161" t="s">
        <v>10</v>
      </c>
      <c r="C77" s="135"/>
      <c r="D77" s="169" t="str">
        <f>$BY$70</f>
        <v>B2</v>
      </c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70"/>
      <c r="P77" s="161">
        <f>$BZ$70</f>
        <v>0</v>
      </c>
      <c r="Q77" s="135"/>
      <c r="R77" s="295"/>
      <c r="S77" s="161">
        <f>$CA$70</f>
        <v>0</v>
      </c>
      <c r="T77" s="135"/>
      <c r="U77" s="14" t="s">
        <v>18</v>
      </c>
      <c r="V77" s="135">
        <f>$CC$70</f>
        <v>0</v>
      </c>
      <c r="W77" s="295"/>
      <c r="X77" s="292">
        <f>$CD$70</f>
        <v>0</v>
      </c>
      <c r="Y77" s="293"/>
      <c r="Z77" s="294"/>
      <c r="AA77" s="4"/>
      <c r="AB77" s="4"/>
      <c r="AC77" s="4"/>
      <c r="AD77" s="4"/>
      <c r="AE77" s="161" t="s">
        <v>10</v>
      </c>
      <c r="AF77" s="135"/>
      <c r="AG77" s="169" t="str">
        <f>$BY$77</f>
        <v>C2</v>
      </c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70"/>
      <c r="AS77" s="161">
        <f>$BZ$77</f>
        <v>0</v>
      </c>
      <c r="AT77" s="135"/>
      <c r="AU77" s="295"/>
      <c r="AV77" s="161">
        <f>$CA$77</f>
        <v>0</v>
      </c>
      <c r="AW77" s="135"/>
      <c r="AX77" s="14" t="s">
        <v>18</v>
      </c>
      <c r="AY77" s="135">
        <f>$CC$77</f>
        <v>0</v>
      </c>
      <c r="AZ77" s="295"/>
      <c r="BA77" s="292">
        <f>$CD$77</f>
        <v>0</v>
      </c>
      <c r="BB77" s="293"/>
      <c r="BC77" s="294"/>
      <c r="BY77" s="86" t="str">
        <f>$AK$58</f>
        <v>C2</v>
      </c>
      <c r="BZ77" s="93">
        <f>SUM($BV$68+$BE$70)</f>
        <v>0</v>
      </c>
      <c r="CA77" s="92">
        <f>SUM($AZ$68+$AW$70)</f>
        <v>0</v>
      </c>
      <c r="CB77" s="100" t="s">
        <v>18</v>
      </c>
      <c r="CC77" s="101">
        <f>SUM($AW$68+$AZ$70)</f>
        <v>0</v>
      </c>
      <c r="CD77" s="102">
        <f>SUM(CA77-CC77)</f>
        <v>0</v>
      </c>
    </row>
    <row r="78" spans="2:55" ht="12.75">
      <c r="B78" s="26"/>
      <c r="C78" s="26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6"/>
      <c r="Q78" s="26"/>
      <c r="R78" s="26"/>
      <c r="S78" s="26"/>
      <c r="T78" s="26"/>
      <c r="U78" s="28"/>
      <c r="V78" s="26"/>
      <c r="W78" s="26"/>
      <c r="X78" s="29"/>
      <c r="Y78" s="29"/>
      <c r="Z78" s="29"/>
      <c r="AA78" s="4"/>
      <c r="AB78" s="4"/>
      <c r="AC78" s="4"/>
      <c r="AD78" s="4"/>
      <c r="AE78" s="26"/>
      <c r="AF78" s="26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6"/>
      <c r="AT78" s="26"/>
      <c r="AU78" s="26"/>
      <c r="AV78" s="26"/>
      <c r="AW78" s="26"/>
      <c r="AX78" s="28"/>
      <c r="AY78" s="26"/>
      <c r="AZ78" s="26"/>
      <c r="BA78" s="29"/>
      <c r="BB78" s="29"/>
      <c r="BC78" s="29"/>
    </row>
    <row r="79" ht="12.75">
      <c r="B79" s="1" t="s">
        <v>31</v>
      </c>
    </row>
    <row r="80" ht="6" customHeight="1"/>
    <row r="81" spans="1:56" ht="15.75">
      <c r="A81" s="2"/>
      <c r="B81" s="2"/>
      <c r="C81" s="2"/>
      <c r="D81" s="2"/>
      <c r="E81" s="2"/>
      <c r="F81" s="2"/>
      <c r="G81" s="6" t="s">
        <v>2</v>
      </c>
      <c r="H81" s="251">
        <f>J70+2*$Y$62*$AB$62+2*$AP$62</f>
        <v>0.5520833333333335</v>
      </c>
      <c r="I81" s="251"/>
      <c r="J81" s="251"/>
      <c r="K81" s="251"/>
      <c r="L81" s="251"/>
      <c r="M81" s="7" t="s">
        <v>3</v>
      </c>
      <c r="N81" s="2"/>
      <c r="O81" s="2"/>
      <c r="P81" s="2"/>
      <c r="Q81" s="2"/>
      <c r="R81" s="2"/>
      <c r="S81" s="2"/>
      <c r="T81" s="2"/>
      <c r="U81" s="6" t="s">
        <v>4</v>
      </c>
      <c r="V81" s="246">
        <v>1</v>
      </c>
      <c r="W81" s="246"/>
      <c r="X81" s="21" t="s">
        <v>28</v>
      </c>
      <c r="Y81" s="250">
        <v>0.008333333333333333</v>
      </c>
      <c r="Z81" s="250"/>
      <c r="AA81" s="250"/>
      <c r="AB81" s="250"/>
      <c r="AC81" s="250"/>
      <c r="AD81" s="7" t="s">
        <v>5</v>
      </c>
      <c r="AE81" s="2"/>
      <c r="AF81" s="2"/>
      <c r="AG81" s="2"/>
      <c r="AH81" s="2"/>
      <c r="AI81" s="2"/>
      <c r="AJ81" s="2"/>
      <c r="AK81" s="6" t="s">
        <v>6</v>
      </c>
      <c r="AL81" s="250">
        <v>0.0020833333333333333</v>
      </c>
      <c r="AM81" s="250"/>
      <c r="AN81" s="250"/>
      <c r="AO81" s="250"/>
      <c r="AP81" s="250"/>
      <c r="AQ81" s="7" t="s">
        <v>5</v>
      </c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</row>
    <row r="82" ht="6" customHeight="1" thickBot="1"/>
    <row r="83" spans="2:55" ht="19.5" customHeight="1" thickBot="1">
      <c r="B83" s="298" t="s">
        <v>13</v>
      </c>
      <c r="C83" s="299"/>
      <c r="D83" s="298"/>
      <c r="E83" s="299"/>
      <c r="F83" s="299"/>
      <c r="G83" s="299"/>
      <c r="H83" s="299"/>
      <c r="I83" s="300"/>
      <c r="J83" s="298" t="s">
        <v>16</v>
      </c>
      <c r="K83" s="299"/>
      <c r="L83" s="299"/>
      <c r="M83" s="299"/>
      <c r="N83" s="300"/>
      <c r="O83" s="299" t="s">
        <v>40</v>
      </c>
      <c r="P83" s="299"/>
      <c r="Q83" s="299"/>
      <c r="R83" s="299"/>
      <c r="S83" s="299"/>
      <c r="T83" s="299"/>
      <c r="U83" s="299"/>
      <c r="V83" s="299"/>
      <c r="W83" s="299"/>
      <c r="X83" s="299"/>
      <c r="Y83" s="299"/>
      <c r="Z83" s="299"/>
      <c r="AA83" s="299"/>
      <c r="AB83" s="299"/>
      <c r="AC83" s="299"/>
      <c r="AD83" s="299"/>
      <c r="AE83" s="299"/>
      <c r="AF83" s="299"/>
      <c r="AG83" s="299"/>
      <c r="AH83" s="299"/>
      <c r="AI83" s="299"/>
      <c r="AJ83" s="299"/>
      <c r="AK83" s="299"/>
      <c r="AL83" s="299"/>
      <c r="AM83" s="299"/>
      <c r="AN83" s="299"/>
      <c r="AO83" s="299"/>
      <c r="AP83" s="299"/>
      <c r="AQ83" s="299"/>
      <c r="AR83" s="299"/>
      <c r="AS83" s="299"/>
      <c r="AT83" s="299"/>
      <c r="AU83" s="299"/>
      <c r="AV83" s="299"/>
      <c r="AW83" s="298" t="s">
        <v>20</v>
      </c>
      <c r="AX83" s="299"/>
      <c r="AY83" s="299"/>
      <c r="AZ83" s="299"/>
      <c r="BA83" s="300"/>
      <c r="BB83" s="299"/>
      <c r="BC83" s="300"/>
    </row>
    <row r="84" spans="2:55" ht="18" customHeight="1">
      <c r="B84" s="227">
        <v>16</v>
      </c>
      <c r="C84" s="228"/>
      <c r="D84" s="227"/>
      <c r="E84" s="244"/>
      <c r="F84" s="244"/>
      <c r="G84" s="244"/>
      <c r="H84" s="244"/>
      <c r="I84" s="228"/>
      <c r="J84" s="235">
        <f>$H$81</f>
        <v>0.5520833333333335</v>
      </c>
      <c r="K84" s="236"/>
      <c r="L84" s="236"/>
      <c r="M84" s="236"/>
      <c r="N84" s="237"/>
      <c r="O84" s="224">
        <f>IF(ISBLANK($AZ$69),"",$D$76)</f>
      </c>
      <c r="P84" s="225"/>
      <c r="Q84" s="225"/>
      <c r="R84" s="225"/>
      <c r="S84" s="225"/>
      <c r="T84" s="225"/>
      <c r="U84" s="225"/>
      <c r="V84" s="225"/>
      <c r="W84" s="225"/>
      <c r="X84" s="225"/>
      <c r="Y84" s="225"/>
      <c r="Z84" s="225"/>
      <c r="AA84" s="225"/>
      <c r="AB84" s="225"/>
      <c r="AC84" s="225"/>
      <c r="AD84" s="225"/>
      <c r="AE84" s="17" t="s">
        <v>19</v>
      </c>
      <c r="AF84" s="225">
        <f>IF(ISBLANK($AZ$70),"",$AG$76)</f>
      </c>
      <c r="AG84" s="225"/>
      <c r="AH84" s="225"/>
      <c r="AI84" s="225"/>
      <c r="AJ84" s="225"/>
      <c r="AK84" s="225"/>
      <c r="AL84" s="225"/>
      <c r="AM84" s="225"/>
      <c r="AN84" s="225"/>
      <c r="AO84" s="225"/>
      <c r="AP84" s="225"/>
      <c r="AQ84" s="225"/>
      <c r="AR84" s="225"/>
      <c r="AS84" s="225"/>
      <c r="AT84" s="225"/>
      <c r="AU84" s="225"/>
      <c r="AV84" s="226"/>
      <c r="AW84" s="231"/>
      <c r="AX84" s="232"/>
      <c r="AY84" s="232" t="s">
        <v>18</v>
      </c>
      <c r="AZ84" s="232"/>
      <c r="BA84" s="234"/>
      <c r="BB84" s="227"/>
      <c r="BC84" s="228"/>
    </row>
    <row r="85" spans="2:104" s="16" customFormat="1" ht="12" customHeight="1" thickBot="1">
      <c r="B85" s="229"/>
      <c r="C85" s="230"/>
      <c r="D85" s="229"/>
      <c r="E85" s="198"/>
      <c r="F85" s="198"/>
      <c r="G85" s="198"/>
      <c r="H85" s="198"/>
      <c r="I85" s="230"/>
      <c r="J85" s="238"/>
      <c r="K85" s="239"/>
      <c r="L85" s="239"/>
      <c r="M85" s="239"/>
      <c r="N85" s="240"/>
      <c r="O85" s="241" t="s">
        <v>55</v>
      </c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18"/>
      <c r="AF85" s="242" t="s">
        <v>56</v>
      </c>
      <c r="AG85" s="242"/>
      <c r="AH85" s="242"/>
      <c r="AI85" s="242"/>
      <c r="AJ85" s="242"/>
      <c r="AK85" s="242"/>
      <c r="AL85" s="242"/>
      <c r="AM85" s="242"/>
      <c r="AN85" s="242"/>
      <c r="AO85" s="242"/>
      <c r="AP85" s="242"/>
      <c r="AQ85" s="242"/>
      <c r="AR85" s="242"/>
      <c r="AS85" s="242"/>
      <c r="AT85" s="242"/>
      <c r="AU85" s="242"/>
      <c r="AV85" s="243"/>
      <c r="AW85" s="233"/>
      <c r="AX85" s="175"/>
      <c r="AY85" s="175"/>
      <c r="AZ85" s="175"/>
      <c r="BA85" s="178"/>
      <c r="BB85" s="229"/>
      <c r="BC85" s="230"/>
      <c r="BE85" s="114"/>
      <c r="BF85" s="114"/>
      <c r="BG85" s="114"/>
      <c r="BH85" s="114"/>
      <c r="BI85" s="114"/>
      <c r="BJ85" s="114"/>
      <c r="BK85" s="114"/>
      <c r="BL85" s="114"/>
      <c r="BM85" s="114"/>
      <c r="BN85" s="114"/>
      <c r="BO85" s="114"/>
      <c r="BP85" s="114"/>
      <c r="BQ85" s="114"/>
      <c r="BR85" s="114"/>
      <c r="BS85" s="114"/>
      <c r="BT85" s="114"/>
      <c r="BU85" s="114"/>
      <c r="BV85" s="115"/>
      <c r="BW85" s="115"/>
      <c r="BX85" s="114"/>
      <c r="BY85" s="114"/>
      <c r="BZ85" s="114"/>
      <c r="CA85" s="114"/>
      <c r="CB85" s="114"/>
      <c r="CC85" s="116"/>
      <c r="CD85" s="116"/>
      <c r="CE85" s="116"/>
      <c r="CF85" s="114"/>
      <c r="CG85" s="114"/>
      <c r="CH85" s="114"/>
      <c r="CI85" s="114"/>
      <c r="CJ85" s="116"/>
      <c r="CK85" s="116"/>
      <c r="CL85" s="64"/>
      <c r="CM85" s="64"/>
      <c r="CN85" s="64"/>
      <c r="CO85" s="64"/>
      <c r="CP85" s="65"/>
      <c r="CQ85" s="65"/>
      <c r="CR85" s="64"/>
      <c r="CS85" s="64"/>
      <c r="CT85" s="64"/>
      <c r="CU85" s="64"/>
      <c r="CV85" s="65"/>
      <c r="CW85" s="65"/>
      <c r="CX85" s="64"/>
      <c r="CY85" s="64"/>
      <c r="CZ85" s="64"/>
    </row>
    <row r="86" ht="3.75" customHeight="1" thickBot="1"/>
    <row r="87" spans="2:55" ht="19.5" customHeight="1" thickBot="1">
      <c r="B87" s="298" t="s">
        <v>13</v>
      </c>
      <c r="C87" s="299"/>
      <c r="D87" s="298"/>
      <c r="E87" s="299"/>
      <c r="F87" s="299"/>
      <c r="G87" s="299"/>
      <c r="H87" s="299"/>
      <c r="I87" s="300"/>
      <c r="J87" s="298" t="s">
        <v>16</v>
      </c>
      <c r="K87" s="299"/>
      <c r="L87" s="299"/>
      <c r="M87" s="299"/>
      <c r="N87" s="300"/>
      <c r="O87" s="299" t="s">
        <v>41</v>
      </c>
      <c r="P87" s="299"/>
      <c r="Q87" s="299"/>
      <c r="R87" s="299"/>
      <c r="S87" s="299"/>
      <c r="T87" s="299"/>
      <c r="U87" s="299"/>
      <c r="V87" s="299"/>
      <c r="W87" s="299"/>
      <c r="X87" s="299"/>
      <c r="Y87" s="299"/>
      <c r="Z87" s="299"/>
      <c r="AA87" s="299"/>
      <c r="AB87" s="299"/>
      <c r="AC87" s="299"/>
      <c r="AD87" s="299"/>
      <c r="AE87" s="299"/>
      <c r="AF87" s="299"/>
      <c r="AG87" s="299"/>
      <c r="AH87" s="299"/>
      <c r="AI87" s="299"/>
      <c r="AJ87" s="299"/>
      <c r="AK87" s="299"/>
      <c r="AL87" s="299"/>
      <c r="AM87" s="299"/>
      <c r="AN87" s="299"/>
      <c r="AO87" s="299"/>
      <c r="AP87" s="299"/>
      <c r="AQ87" s="299"/>
      <c r="AR87" s="299"/>
      <c r="AS87" s="299"/>
      <c r="AT87" s="299"/>
      <c r="AU87" s="299"/>
      <c r="AV87" s="299"/>
      <c r="AW87" s="298" t="s">
        <v>20</v>
      </c>
      <c r="AX87" s="299"/>
      <c r="AY87" s="299"/>
      <c r="AZ87" s="299"/>
      <c r="BA87" s="300"/>
      <c r="BB87" s="299"/>
      <c r="BC87" s="300"/>
    </row>
    <row r="88" spans="2:55" ht="18" customHeight="1">
      <c r="B88" s="227">
        <v>17</v>
      </c>
      <c r="C88" s="228"/>
      <c r="D88" s="227"/>
      <c r="E88" s="244"/>
      <c r="F88" s="244"/>
      <c r="G88" s="244"/>
      <c r="H88" s="244"/>
      <c r="I88" s="228"/>
      <c r="J88" s="235">
        <f>J$84+V$81*Y$81+AL$81</f>
        <v>0.5625000000000001</v>
      </c>
      <c r="K88" s="236"/>
      <c r="L88" s="236"/>
      <c r="M88" s="236"/>
      <c r="N88" s="237"/>
      <c r="O88" s="224">
        <f>IF(ISBLANK($AZ$69),"",$D$75)</f>
      </c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17" t="s">
        <v>19</v>
      </c>
      <c r="AF88" s="225">
        <f>IF(ISBLANK($AZ$70),"",$AG$75)</f>
      </c>
      <c r="AG88" s="225"/>
      <c r="AH88" s="225"/>
      <c r="AI88" s="225"/>
      <c r="AJ88" s="225"/>
      <c r="AK88" s="225"/>
      <c r="AL88" s="225"/>
      <c r="AM88" s="225"/>
      <c r="AN88" s="225"/>
      <c r="AO88" s="225"/>
      <c r="AP88" s="225"/>
      <c r="AQ88" s="225"/>
      <c r="AR88" s="225"/>
      <c r="AS88" s="225"/>
      <c r="AT88" s="225"/>
      <c r="AU88" s="225"/>
      <c r="AV88" s="226"/>
      <c r="AW88" s="231"/>
      <c r="AX88" s="232"/>
      <c r="AY88" s="232" t="s">
        <v>18</v>
      </c>
      <c r="AZ88" s="232"/>
      <c r="BA88" s="234"/>
      <c r="BB88" s="227"/>
      <c r="BC88" s="228"/>
    </row>
    <row r="89" spans="2:55" ht="12" customHeight="1" thickBot="1">
      <c r="B89" s="229"/>
      <c r="C89" s="230"/>
      <c r="D89" s="229"/>
      <c r="E89" s="198"/>
      <c r="F89" s="198"/>
      <c r="G89" s="198"/>
      <c r="H89" s="198"/>
      <c r="I89" s="230"/>
      <c r="J89" s="238"/>
      <c r="K89" s="239"/>
      <c r="L89" s="239"/>
      <c r="M89" s="239"/>
      <c r="N89" s="240"/>
      <c r="O89" s="241" t="s">
        <v>57</v>
      </c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18"/>
      <c r="AF89" s="242" t="s">
        <v>58</v>
      </c>
      <c r="AG89" s="242"/>
      <c r="AH89" s="242"/>
      <c r="AI89" s="242"/>
      <c r="AJ89" s="242"/>
      <c r="AK89" s="242"/>
      <c r="AL89" s="242"/>
      <c r="AM89" s="242"/>
      <c r="AN89" s="242"/>
      <c r="AO89" s="242"/>
      <c r="AP89" s="242"/>
      <c r="AQ89" s="242"/>
      <c r="AR89" s="242"/>
      <c r="AS89" s="242"/>
      <c r="AT89" s="242"/>
      <c r="AU89" s="242"/>
      <c r="AV89" s="243"/>
      <c r="AW89" s="233"/>
      <c r="AX89" s="175"/>
      <c r="AY89" s="175"/>
      <c r="AZ89" s="175"/>
      <c r="BA89" s="178"/>
      <c r="BB89" s="229"/>
      <c r="BC89" s="230"/>
    </row>
    <row r="90" ht="3.75" customHeight="1"/>
    <row r="92" spans="2:121" ht="12.75">
      <c r="B92" s="1" t="s">
        <v>60</v>
      </c>
      <c r="BE92" s="85"/>
      <c r="BF92" s="85"/>
      <c r="BG92" s="85"/>
      <c r="BH92" s="85"/>
      <c r="BI92" s="85"/>
      <c r="BJ92" s="85"/>
      <c r="BK92" s="85"/>
      <c r="BL92" s="85"/>
      <c r="BM92" s="117"/>
      <c r="BN92" s="117"/>
      <c r="BO92" s="117"/>
      <c r="BP92" s="117"/>
      <c r="BQ92" s="117"/>
      <c r="BR92" s="117"/>
      <c r="BS92" s="117"/>
      <c r="BT92" s="117"/>
      <c r="BU92" s="117"/>
      <c r="BV92" s="118"/>
      <c r="BW92" s="118"/>
      <c r="BX92" s="118"/>
      <c r="BY92" s="118"/>
      <c r="BZ92" s="118"/>
      <c r="CA92" s="118"/>
      <c r="CB92" s="118"/>
      <c r="CC92" s="117"/>
      <c r="CD92" s="117"/>
      <c r="CE92" s="117"/>
      <c r="CF92" s="117"/>
      <c r="CG92" s="117"/>
      <c r="CH92" s="117"/>
      <c r="CI92" s="117"/>
      <c r="CJ92" s="117"/>
      <c r="CK92" s="117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</row>
    <row r="93" spans="65:121" ht="13.5" thickBot="1">
      <c r="BM93" s="119"/>
      <c r="BN93" s="119"/>
      <c r="BO93" s="119"/>
      <c r="BP93" s="119"/>
      <c r="BQ93" s="119"/>
      <c r="BR93" s="119"/>
      <c r="BS93" s="119"/>
      <c r="BT93" s="119"/>
      <c r="BU93" s="119"/>
      <c r="BV93" s="118"/>
      <c r="BW93" s="118"/>
      <c r="BX93" s="118"/>
      <c r="BY93" s="118"/>
      <c r="BZ93" s="118"/>
      <c r="CA93" s="118"/>
      <c r="CB93" s="118"/>
      <c r="CC93" s="117"/>
      <c r="CD93" s="117"/>
      <c r="CE93" s="117"/>
      <c r="CF93" s="117"/>
      <c r="CG93" s="117"/>
      <c r="CH93" s="117"/>
      <c r="CI93" s="117"/>
      <c r="CJ93" s="117"/>
      <c r="CK93" s="117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</row>
    <row r="94" spans="9:121" ht="25.5" customHeight="1">
      <c r="I94" s="66" t="s">
        <v>8</v>
      </c>
      <c r="J94" s="122"/>
      <c r="K94" s="122"/>
      <c r="L94" s="72"/>
      <c r="M94" s="123" t="str">
        <f>IF(ISBLANK($AZ$88)," ",IF($AW$88&gt;$AZ$88,$O$88,IF($AZ$88&gt;$AW$88,$AF$88)))</f>
        <v> </v>
      </c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4"/>
      <c r="BM94" s="119"/>
      <c r="BN94" s="119"/>
      <c r="BO94" s="119"/>
      <c r="BP94" s="119"/>
      <c r="BQ94" s="119"/>
      <c r="BR94" s="119"/>
      <c r="BS94" s="119"/>
      <c r="BT94" s="119"/>
      <c r="BU94" s="119"/>
      <c r="BV94" s="118"/>
      <c r="BW94" s="118"/>
      <c r="BX94" s="118"/>
      <c r="BY94" s="118"/>
      <c r="BZ94" s="118"/>
      <c r="CA94" s="118"/>
      <c r="CB94" s="118"/>
      <c r="CC94" s="117"/>
      <c r="CD94" s="117"/>
      <c r="CE94" s="117"/>
      <c r="CF94" s="117"/>
      <c r="CG94" s="117"/>
      <c r="CH94" s="117"/>
      <c r="CI94" s="117"/>
      <c r="CJ94" s="117"/>
      <c r="CK94" s="117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</row>
    <row r="95" spans="9:121" ht="25.5" customHeight="1">
      <c r="I95" s="120" t="s">
        <v>9</v>
      </c>
      <c r="J95" s="121"/>
      <c r="K95" s="121"/>
      <c r="L95" s="73"/>
      <c r="M95" s="88" t="str">
        <f>IF(ISBLANK($AZ$88)," ",IF($AW$88&lt;$AZ$88,$O$88,IF($AZ$88&lt;$AW$88,$AF$88)))</f>
        <v> </v>
      </c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9"/>
      <c r="BM95" s="119"/>
      <c r="BN95" s="119"/>
      <c r="BO95" s="119"/>
      <c r="BP95" s="119"/>
      <c r="BQ95" s="119"/>
      <c r="BR95" s="119"/>
      <c r="BS95" s="119"/>
      <c r="BT95" s="119"/>
      <c r="BU95" s="119"/>
      <c r="BV95" s="118"/>
      <c r="BW95" s="118"/>
      <c r="BX95" s="118"/>
      <c r="BY95" s="118"/>
      <c r="BZ95" s="118"/>
      <c r="CA95" s="118"/>
      <c r="CB95" s="118"/>
      <c r="CC95" s="117"/>
      <c r="CD95" s="117"/>
      <c r="CE95" s="117"/>
      <c r="CF95" s="117"/>
      <c r="CG95" s="117"/>
      <c r="CH95" s="117"/>
      <c r="CI95" s="117"/>
      <c r="CJ95" s="117"/>
      <c r="CK95" s="117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</row>
    <row r="96" spans="9:121" ht="25.5" customHeight="1">
      <c r="I96" s="120" t="s">
        <v>10</v>
      </c>
      <c r="J96" s="121"/>
      <c r="K96" s="121"/>
      <c r="L96" s="74"/>
      <c r="M96" s="88" t="str">
        <f>IF(ISBLANK($AZ$84)," ",IF($AW$84&gt;$AZ$84,$O$84,IF($AZ$84&gt;$AW$84,$AF$84)))</f>
        <v> </v>
      </c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9"/>
      <c r="BM96" s="119"/>
      <c r="BN96" s="119"/>
      <c r="BO96" s="119"/>
      <c r="BP96" s="119"/>
      <c r="BQ96" s="119"/>
      <c r="BR96" s="119"/>
      <c r="BS96" s="119"/>
      <c r="BT96" s="119"/>
      <c r="BU96" s="119"/>
      <c r="BV96" s="118"/>
      <c r="BW96" s="118"/>
      <c r="BX96" s="118"/>
      <c r="BY96" s="118"/>
      <c r="BZ96" s="118"/>
      <c r="CA96" s="118"/>
      <c r="CB96" s="118"/>
      <c r="CC96" s="117"/>
      <c r="CD96" s="117"/>
      <c r="CE96" s="117"/>
      <c r="CF96" s="117"/>
      <c r="CG96" s="117"/>
      <c r="CH96" s="117"/>
      <c r="CI96" s="117"/>
      <c r="CJ96" s="117"/>
      <c r="CK96" s="117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</row>
    <row r="97" spans="9:121" ht="25.5" customHeight="1" thickBot="1">
      <c r="I97" s="70" t="s">
        <v>59</v>
      </c>
      <c r="J97" s="69"/>
      <c r="K97" s="69"/>
      <c r="L97" s="75"/>
      <c r="M97" s="67" t="str">
        <f>IF(ISBLANK($AZ$84)," ",IF($AW$84&lt;$AZ$84,$O$84,IF($AZ$84&lt;$AW$84,$AF$84)))</f>
        <v> </v>
      </c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8"/>
      <c r="BM97" s="119"/>
      <c r="BN97" s="119"/>
      <c r="BO97" s="119"/>
      <c r="BP97" s="119"/>
      <c r="BQ97" s="119"/>
      <c r="BR97" s="119"/>
      <c r="BS97" s="119"/>
      <c r="BT97" s="119"/>
      <c r="BU97" s="119"/>
      <c r="BV97" s="118"/>
      <c r="BW97" s="118"/>
      <c r="BX97" s="118"/>
      <c r="BY97" s="118"/>
      <c r="BZ97" s="118"/>
      <c r="CA97" s="118"/>
      <c r="CB97" s="118"/>
      <c r="CC97" s="117"/>
      <c r="CD97" s="117"/>
      <c r="CE97" s="117"/>
      <c r="CF97" s="117"/>
      <c r="CG97" s="117"/>
      <c r="CH97" s="117"/>
      <c r="CI97" s="117"/>
      <c r="CJ97" s="117"/>
      <c r="CK97" s="117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</row>
    <row r="98" spans="57:121" ht="25.5" customHeight="1"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</row>
  </sheetData>
  <mergeCells count="381">
    <mergeCell ref="B51:BC52"/>
    <mergeCell ref="CH40:CJ40"/>
    <mergeCell ref="CN40:CP40"/>
    <mergeCell ref="CT40:CV40"/>
    <mergeCell ref="AV42:AW42"/>
    <mergeCell ref="S42:T42"/>
    <mergeCell ref="S41:T41"/>
    <mergeCell ref="V41:W41"/>
    <mergeCell ref="P48:Q48"/>
    <mergeCell ref="R48:AC48"/>
    <mergeCell ref="CN65:CP65"/>
    <mergeCell ref="CT65:CV65"/>
    <mergeCell ref="CN28:CP28"/>
    <mergeCell ref="CT28:CV28"/>
    <mergeCell ref="B55:Z55"/>
    <mergeCell ref="O70:AD70"/>
    <mergeCell ref="O69:AD69"/>
    <mergeCell ref="O68:AD68"/>
    <mergeCell ref="B70:C70"/>
    <mergeCell ref="D70:F70"/>
    <mergeCell ref="G70:I70"/>
    <mergeCell ref="J70:N70"/>
    <mergeCell ref="B68:C68"/>
    <mergeCell ref="D68:F68"/>
    <mergeCell ref="CA67:CC67"/>
    <mergeCell ref="CA74:CC74"/>
    <mergeCell ref="AE55:BC55"/>
    <mergeCell ref="AS74:AU74"/>
    <mergeCell ref="AF70:AV70"/>
    <mergeCell ref="AW70:AX70"/>
    <mergeCell ref="AZ70:BA70"/>
    <mergeCell ref="BB70:BC70"/>
    <mergeCell ref="AF69:AV69"/>
    <mergeCell ref="AW69:AX69"/>
    <mergeCell ref="CA28:CC28"/>
    <mergeCell ref="CA33:CC33"/>
    <mergeCell ref="CA40:CC40"/>
    <mergeCell ref="AS43:AU43"/>
    <mergeCell ref="AV43:AW43"/>
    <mergeCell ref="AV41:AW41"/>
    <mergeCell ref="AY43:AZ43"/>
    <mergeCell ref="BA43:BC43"/>
    <mergeCell ref="AS42:AU42"/>
    <mergeCell ref="BA42:BC42"/>
    <mergeCell ref="P74:R74"/>
    <mergeCell ref="X74:Z74"/>
    <mergeCell ref="P77:R77"/>
    <mergeCell ref="S77:T77"/>
    <mergeCell ref="V77:W77"/>
    <mergeCell ref="B83:C83"/>
    <mergeCell ref="Y81:AC81"/>
    <mergeCell ref="V81:W81"/>
    <mergeCell ref="H81:L81"/>
    <mergeCell ref="O83:AV83"/>
    <mergeCell ref="J83:N83"/>
    <mergeCell ref="D83:I83"/>
    <mergeCell ref="AL81:AP81"/>
    <mergeCell ref="AY77:AZ77"/>
    <mergeCell ref="BA77:BC77"/>
    <mergeCell ref="AE77:AF77"/>
    <mergeCell ref="AG77:AR77"/>
    <mergeCell ref="AS77:AU77"/>
    <mergeCell ref="AV77:AW77"/>
    <mergeCell ref="X77:Z77"/>
    <mergeCell ref="BA76:BC76"/>
    <mergeCell ref="B74:O74"/>
    <mergeCell ref="S74:W74"/>
    <mergeCell ref="AE74:AR74"/>
    <mergeCell ref="AV74:AZ74"/>
    <mergeCell ref="AG76:AR76"/>
    <mergeCell ref="AS76:AU76"/>
    <mergeCell ref="AV76:AW76"/>
    <mergeCell ref="AY76:AZ76"/>
    <mergeCell ref="AV75:AW75"/>
    <mergeCell ref="V76:W76"/>
    <mergeCell ref="X76:Z76"/>
    <mergeCell ref="AE76:AF76"/>
    <mergeCell ref="X75:Z75"/>
    <mergeCell ref="V75:W75"/>
    <mergeCell ref="B76:C76"/>
    <mergeCell ref="D76:O76"/>
    <mergeCell ref="P76:R76"/>
    <mergeCell ref="S76:T76"/>
    <mergeCell ref="AZ69:BA69"/>
    <mergeCell ref="BB69:BC69"/>
    <mergeCell ref="B69:C69"/>
    <mergeCell ref="D69:F69"/>
    <mergeCell ref="G69:I69"/>
    <mergeCell ref="J69:N69"/>
    <mergeCell ref="AF68:AV68"/>
    <mergeCell ref="AW68:AX68"/>
    <mergeCell ref="AZ68:BA68"/>
    <mergeCell ref="BB68:BC68"/>
    <mergeCell ref="G68:I68"/>
    <mergeCell ref="J68:N68"/>
    <mergeCell ref="BB66:BC66"/>
    <mergeCell ref="B67:C67"/>
    <mergeCell ref="D67:F67"/>
    <mergeCell ref="G67:I67"/>
    <mergeCell ref="J67:N67"/>
    <mergeCell ref="O67:AD67"/>
    <mergeCell ref="AF67:AV67"/>
    <mergeCell ref="AW67:AX67"/>
    <mergeCell ref="AZ67:BA67"/>
    <mergeCell ref="BB67:BC67"/>
    <mergeCell ref="AZ65:BA65"/>
    <mergeCell ref="BB65:BC65"/>
    <mergeCell ref="B66:C66"/>
    <mergeCell ref="D66:F66"/>
    <mergeCell ref="G66:I66"/>
    <mergeCell ref="J66:N66"/>
    <mergeCell ref="O66:AD66"/>
    <mergeCell ref="AF66:AV66"/>
    <mergeCell ref="AW66:AX66"/>
    <mergeCell ref="AZ66:BA66"/>
    <mergeCell ref="O65:AD65"/>
    <mergeCell ref="AF65:AV65"/>
    <mergeCell ref="AW65:AX65"/>
    <mergeCell ref="B64:C64"/>
    <mergeCell ref="O64:AV64"/>
    <mergeCell ref="B65:C65"/>
    <mergeCell ref="D65:F65"/>
    <mergeCell ref="G65:I65"/>
    <mergeCell ref="J65:N65"/>
    <mergeCell ref="Y62:Z62"/>
    <mergeCell ref="AB62:AF62"/>
    <mergeCell ref="AW64:BA64"/>
    <mergeCell ref="BB64:BC64"/>
    <mergeCell ref="AP62:AT62"/>
    <mergeCell ref="AI58:AJ58"/>
    <mergeCell ref="AK58:BC58"/>
    <mergeCell ref="B57:E57"/>
    <mergeCell ref="F57:G57"/>
    <mergeCell ref="H57:Z57"/>
    <mergeCell ref="AE58:AH58"/>
    <mergeCell ref="AK56:BC56"/>
    <mergeCell ref="B58:E58"/>
    <mergeCell ref="F58:G58"/>
    <mergeCell ref="H58:Z58"/>
    <mergeCell ref="AE57:AH57"/>
    <mergeCell ref="AI57:AJ57"/>
    <mergeCell ref="AK57:BC57"/>
    <mergeCell ref="AI56:AJ56"/>
    <mergeCell ref="AE56:AH56"/>
    <mergeCell ref="B56:E56"/>
    <mergeCell ref="BA74:BC74"/>
    <mergeCell ref="B75:C75"/>
    <mergeCell ref="D75:O75"/>
    <mergeCell ref="P75:R75"/>
    <mergeCell ref="S75:T75"/>
    <mergeCell ref="AE75:AF75"/>
    <mergeCell ref="AG75:AR75"/>
    <mergeCell ref="AS75:AU75"/>
    <mergeCell ref="AY75:AZ75"/>
    <mergeCell ref="BA75:BC75"/>
    <mergeCell ref="BA41:BC41"/>
    <mergeCell ref="AY42:AZ42"/>
    <mergeCell ref="X10:AB10"/>
    <mergeCell ref="H10:L10"/>
    <mergeCell ref="AL10:AP10"/>
    <mergeCell ref="AS41:AU41"/>
    <mergeCell ref="BB87:BC87"/>
    <mergeCell ref="B87:C87"/>
    <mergeCell ref="AG17:BA17"/>
    <mergeCell ref="AG16:BA16"/>
    <mergeCell ref="D84:I85"/>
    <mergeCell ref="D87:I87"/>
    <mergeCell ref="J87:N87"/>
    <mergeCell ref="O85:AD85"/>
    <mergeCell ref="AF85:AV85"/>
    <mergeCell ref="AY41:AZ41"/>
    <mergeCell ref="A2:AP3"/>
    <mergeCell ref="U10:V10"/>
    <mergeCell ref="B15:Z15"/>
    <mergeCell ref="AE15:BC15"/>
    <mergeCell ref="M6:T6"/>
    <mergeCell ref="Y6:AF6"/>
    <mergeCell ref="B8:AM8"/>
    <mergeCell ref="A4:AP4"/>
    <mergeCell ref="AY88:AY89"/>
    <mergeCell ref="AZ88:BA89"/>
    <mergeCell ref="B88:C89"/>
    <mergeCell ref="J88:N89"/>
    <mergeCell ref="D88:I89"/>
    <mergeCell ref="B84:C85"/>
    <mergeCell ref="J84:N85"/>
    <mergeCell ref="BB88:BC89"/>
    <mergeCell ref="O89:AD89"/>
    <mergeCell ref="AF89:AV89"/>
    <mergeCell ref="O88:AD88"/>
    <mergeCell ref="AF88:AV88"/>
    <mergeCell ref="AW88:AX89"/>
    <mergeCell ref="O87:AV87"/>
    <mergeCell ref="AW87:BA87"/>
    <mergeCell ref="BB83:BC83"/>
    <mergeCell ref="O84:AD84"/>
    <mergeCell ref="AF84:AV84"/>
    <mergeCell ref="BB84:BC85"/>
    <mergeCell ref="AW84:AX85"/>
    <mergeCell ref="AZ84:BA85"/>
    <mergeCell ref="AY84:AY85"/>
    <mergeCell ref="AW83:BA83"/>
    <mergeCell ref="BB29:BC29"/>
    <mergeCell ref="AE40:AR40"/>
    <mergeCell ref="AS40:AU40"/>
    <mergeCell ref="AV40:AZ40"/>
    <mergeCell ref="BA40:BC40"/>
    <mergeCell ref="AZ32:BA32"/>
    <mergeCell ref="BB32:BC32"/>
    <mergeCell ref="AF33:AV33"/>
    <mergeCell ref="AW33:AX33"/>
    <mergeCell ref="AZ33:BA33"/>
    <mergeCell ref="AW28:AX28"/>
    <mergeCell ref="AZ28:BA28"/>
    <mergeCell ref="AW29:AX29"/>
    <mergeCell ref="AZ29:BA29"/>
    <mergeCell ref="B31:C31"/>
    <mergeCell ref="B32:C32"/>
    <mergeCell ref="B33:C33"/>
    <mergeCell ref="BB16:BC16"/>
    <mergeCell ref="BB18:BC18"/>
    <mergeCell ref="BB17:BC17"/>
    <mergeCell ref="AG18:BA18"/>
    <mergeCell ref="BB28:BC28"/>
    <mergeCell ref="B29:C29"/>
    <mergeCell ref="O29:AD29"/>
    <mergeCell ref="AF29:AV29"/>
    <mergeCell ref="J29:N29"/>
    <mergeCell ref="B30:C30"/>
    <mergeCell ref="B18:C18"/>
    <mergeCell ref="O28:AD28"/>
    <mergeCell ref="B27:C27"/>
    <mergeCell ref="G27:I27"/>
    <mergeCell ref="D27:F27"/>
    <mergeCell ref="D29:F29"/>
    <mergeCell ref="G29:I29"/>
    <mergeCell ref="B16:C16"/>
    <mergeCell ref="AE16:AF16"/>
    <mergeCell ref="Y16:Z16"/>
    <mergeCell ref="B17:C17"/>
    <mergeCell ref="D16:X16"/>
    <mergeCell ref="D17:X17"/>
    <mergeCell ref="D18:X18"/>
    <mergeCell ref="AM23:AN23"/>
    <mergeCell ref="AE17:AF17"/>
    <mergeCell ref="AE18:AF18"/>
    <mergeCell ref="Y17:Z17"/>
    <mergeCell ref="Y18:Z18"/>
    <mergeCell ref="P23:Q23"/>
    <mergeCell ref="R23:AL23"/>
    <mergeCell ref="AF28:AV28"/>
    <mergeCell ref="B28:C28"/>
    <mergeCell ref="D28:F28"/>
    <mergeCell ref="G28:I28"/>
    <mergeCell ref="J28:N28"/>
    <mergeCell ref="BB27:BC27"/>
    <mergeCell ref="AW27:BA27"/>
    <mergeCell ref="J27:N27"/>
    <mergeCell ref="O27:AV27"/>
    <mergeCell ref="D32:F32"/>
    <mergeCell ref="G32:I32"/>
    <mergeCell ref="B34:C34"/>
    <mergeCell ref="B35:C35"/>
    <mergeCell ref="D30:F30"/>
    <mergeCell ref="G30:I30"/>
    <mergeCell ref="O30:AD30"/>
    <mergeCell ref="AF30:AV30"/>
    <mergeCell ref="AW30:AX30"/>
    <mergeCell ref="AZ30:BA30"/>
    <mergeCell ref="J30:N30"/>
    <mergeCell ref="BB30:BC30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J32:N32"/>
    <mergeCell ref="O32:AD32"/>
    <mergeCell ref="AF32:AV32"/>
    <mergeCell ref="AW32:AX32"/>
    <mergeCell ref="AZ35:BA35"/>
    <mergeCell ref="BB35:BC35"/>
    <mergeCell ref="D33:F33"/>
    <mergeCell ref="G33:I33"/>
    <mergeCell ref="J33:N33"/>
    <mergeCell ref="O33:AD33"/>
    <mergeCell ref="D34:F34"/>
    <mergeCell ref="G34:I34"/>
    <mergeCell ref="BB33:BC33"/>
    <mergeCell ref="J34:N34"/>
    <mergeCell ref="O34:AD34"/>
    <mergeCell ref="AF34:AV34"/>
    <mergeCell ref="AW34:AX34"/>
    <mergeCell ref="AZ34:BA34"/>
    <mergeCell ref="BB34:BC34"/>
    <mergeCell ref="AZ36:BA36"/>
    <mergeCell ref="BB36:BC36"/>
    <mergeCell ref="J35:N35"/>
    <mergeCell ref="O35:AD35"/>
    <mergeCell ref="AF35:AV35"/>
    <mergeCell ref="J36:N36"/>
    <mergeCell ref="O36:AD36"/>
    <mergeCell ref="AF36:AV36"/>
    <mergeCell ref="AW36:AX36"/>
    <mergeCell ref="AW35:AX35"/>
    <mergeCell ref="B40:O40"/>
    <mergeCell ref="P40:R40"/>
    <mergeCell ref="S40:W40"/>
    <mergeCell ref="X40:Z40"/>
    <mergeCell ref="G36:I36"/>
    <mergeCell ref="D35:F35"/>
    <mergeCell ref="G35:I35"/>
    <mergeCell ref="B36:C36"/>
    <mergeCell ref="D36:F36"/>
    <mergeCell ref="AE43:AF43"/>
    <mergeCell ref="AG43:AR43"/>
    <mergeCell ref="P47:Q47"/>
    <mergeCell ref="R47:AC47"/>
    <mergeCell ref="AE41:AF41"/>
    <mergeCell ref="AG41:AR41"/>
    <mergeCell ref="AE42:AF42"/>
    <mergeCell ref="AG42:AR42"/>
    <mergeCell ref="V43:W43"/>
    <mergeCell ref="X43:Z43"/>
    <mergeCell ref="B77:C77"/>
    <mergeCell ref="D77:O77"/>
    <mergeCell ref="F56:G56"/>
    <mergeCell ref="H56:Z56"/>
    <mergeCell ref="D64:F64"/>
    <mergeCell ref="G64:I64"/>
    <mergeCell ref="J64:N64"/>
    <mergeCell ref="L62:P62"/>
    <mergeCell ref="B41:C41"/>
    <mergeCell ref="D41:O41"/>
    <mergeCell ref="P41:R41"/>
    <mergeCell ref="B43:C43"/>
    <mergeCell ref="D43:O43"/>
    <mergeCell ref="P43:R43"/>
    <mergeCell ref="B42:C42"/>
    <mergeCell ref="D42:O42"/>
    <mergeCell ref="P42:R42"/>
    <mergeCell ref="P22:Q22"/>
    <mergeCell ref="R22:AL22"/>
    <mergeCell ref="AM22:AN22"/>
    <mergeCell ref="P46:Q46"/>
    <mergeCell ref="P45:AC45"/>
    <mergeCell ref="R46:AC46"/>
    <mergeCell ref="X41:Z41"/>
    <mergeCell ref="V42:W42"/>
    <mergeCell ref="X42:Z42"/>
    <mergeCell ref="S43:T43"/>
    <mergeCell ref="P20:AN20"/>
    <mergeCell ref="P21:Q21"/>
    <mergeCell ref="R21:AL21"/>
    <mergeCell ref="AM21:AN21"/>
    <mergeCell ref="AL48:AN48"/>
    <mergeCell ref="AD47:AF47"/>
    <mergeCell ref="AG47:AH47"/>
    <mergeCell ref="AJ47:AK47"/>
    <mergeCell ref="AL47:AN47"/>
    <mergeCell ref="AD48:AF48"/>
    <mergeCell ref="AG48:AH48"/>
    <mergeCell ref="AJ48:AK48"/>
    <mergeCell ref="AJ46:AK46"/>
    <mergeCell ref="AL45:AN45"/>
    <mergeCell ref="AD46:AF46"/>
    <mergeCell ref="AG46:AH46"/>
    <mergeCell ref="AD45:AF45"/>
    <mergeCell ref="AG45:AK45"/>
    <mergeCell ref="AL46:AN46"/>
    <mergeCell ref="I94:K94"/>
    <mergeCell ref="M94:AV94"/>
    <mergeCell ref="I95:K95"/>
    <mergeCell ref="M95:AV95"/>
    <mergeCell ref="I96:K96"/>
    <mergeCell ref="M96:AV96"/>
    <mergeCell ref="I97:K97"/>
    <mergeCell ref="M97:AV97"/>
  </mergeCells>
  <printOptions/>
  <pageMargins left="0.3937007874015748" right="0.3937007874015748" top="0.3937007874015748" bottom="0.3937007874015748" header="0" footer="0"/>
  <pageSetup horizontalDpi="600" verticalDpi="600" orientation="portrait" paperSize="9" scale="96" r:id="rId2"/>
  <headerFooter alignWithMargins="0">
    <oddFooter xml:space="preserve">&amp;C&amp;F&amp;R&amp;P von &amp;N </oddFooter>
  </headerFooter>
  <rowBreaks count="1" manualBreakCount="1">
    <brk id="49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Kai Moczyk</cp:lastModifiedBy>
  <cp:lastPrinted>2002-11-26T17:01:36Z</cp:lastPrinted>
  <dcterms:created xsi:type="dcterms:W3CDTF">2002-02-21T07:48:38Z</dcterms:created>
  <dcterms:modified xsi:type="dcterms:W3CDTF">2002-12-28T06:57:44Z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-872524638</vt:i4>
  </property>
  <property fmtid="{D5CDD505-2E9C-101B-9397-08002B2CF9AE}" pid="3" name="_EmailSubject">
    <vt:lpwstr>Pläne</vt:lpwstr>
  </property>
  <property fmtid="{D5CDD505-2E9C-101B-9397-08002B2CF9AE}" pid="4" name="_AuthorEmail">
    <vt:lpwstr>kai.mo@cityweb.de</vt:lpwstr>
  </property>
  <property fmtid="{D5CDD505-2E9C-101B-9397-08002B2CF9AE}" pid="5" name="_AuthorEmailDisplayName">
    <vt:lpwstr>Kai Moczyk</vt:lpwstr>
  </property>
</Properties>
</file>