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'PC-Version'!$A$1:$BD$135</definedName>
  </definedNames>
  <calcPr fullCalcOnLoad="1"/>
</workbook>
</file>

<file path=xl/sharedStrings.xml><?xml version="1.0" encoding="utf-8"?>
<sst xmlns="http://schemas.openxmlformats.org/spreadsheetml/2006/main" count="472" uniqueCount="77">
  <si>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</si>
  <si>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</si>
  <si>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</si>
  <si>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</si>
  <si>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</si>
  <si>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</si>
  <si>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</si>
  <si>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</si>
  <si>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</si>
  <si>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</si>
  <si>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</si>
  <si>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</si>
  <si>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</si>
  <si>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</si>
  <si>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</si>
  <si>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</si>
  <si>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</si>
  <si>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</si>
  <si>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</si>
  <si>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</si>
  <si>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</si>
  <si>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</si>
  <si>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</si>
  <si>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</si>
  <si>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</si>
  <si>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</si>
  <si>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</si>
  <si>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</si>
  <si>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</si>
  <si>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</si>
  <si>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</si>
  <si>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</si>
  <si>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Gruppe E</t>
  </si>
  <si>
    <t>1. Grp A</t>
  </si>
  <si>
    <t>2. Grp B</t>
  </si>
  <si>
    <t>1. Grp C</t>
  </si>
  <si>
    <t>2. Grp A</t>
  </si>
  <si>
    <t>1. Grp B</t>
  </si>
  <si>
    <t>2. Grp C</t>
  </si>
  <si>
    <t>E</t>
  </si>
  <si>
    <t>2. Gruppe E</t>
  </si>
  <si>
    <t>1. Gruppe E</t>
  </si>
  <si>
    <t>Spiel um Platz 3 und 4</t>
  </si>
  <si>
    <t>Endspiel</t>
  </si>
  <si>
    <t>Sonntag</t>
  </si>
  <si>
    <t>1. Grp 3.</t>
  </si>
  <si>
    <t>2. Grp 3.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</si>
  <si>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</si>
  <si>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</si>
  <si>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</si>
  <si>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</si>
  <si>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</si>
  <si>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</si>
  <si>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</si>
  <si>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</si>
  <si>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</si>
  <si>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</si>
  <si>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</si>
  <si>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</si>
  <si>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Grp. 3.</t>
  </si>
  <si>
    <t>Vereinsname</t>
  </si>
  <si>
    <t>LOGO</t>
  </si>
  <si>
    <t>5.</t>
  </si>
  <si>
    <t>A5</t>
  </si>
  <si>
    <t>B5</t>
  </si>
  <si>
    <t>C5</t>
  </si>
  <si>
    <r>
      <t xml:space="preserve">Fußball Hallenturnier für - </t>
    </r>
    <r>
      <rPr>
        <b/>
        <sz val="12"/>
        <rFont val="Arial"/>
        <family val="2"/>
      </rPr>
      <t xml:space="preserve">C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</si>
  <si>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Gruppe D</t>
  </si>
  <si>
    <t>2. Gruppe D</t>
  </si>
  <si>
    <t>1. Gruppe D</t>
  </si>
  <si>
    <t>IV. Gruppeneinteilung Zwischenrunde</t>
  </si>
  <si>
    <t>V. Spielplan Zwischenrunde</t>
  </si>
  <si>
    <t>VI. Abschlußtabellen Zwischenrunde</t>
  </si>
  <si>
    <t>VI. Endrunde</t>
  </si>
  <si>
    <t>VII. Platzierungen</t>
  </si>
  <si>
    <t>D</t>
  </si>
  <si>
    <t>in der Sporthalle ....................................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</si>
</sst>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hidden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76" fontId="17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2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78</xdr:row>
      <xdr:rowOff>28575</xdr:rowOff>
    </xdr:from>
    <xdr:to>
      <xdr:col>54</xdr:col>
      <xdr:colOff>28575</xdr:colOff>
      <xdr:row>81</xdr:row>
      <xdr:rowOff>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06842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9525</xdr:colOff>
      <xdr:row>121</xdr:row>
      <xdr:rowOff>57150</xdr:rowOff>
    </xdr:from>
    <xdr:to>
      <xdr:col>33</xdr:col>
      <xdr:colOff>9525</xdr:colOff>
      <xdr:row>123</xdr:row>
      <xdr:rowOff>19050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1993225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44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7109375" style="45" customWidth="1"/>
    <col min="57" max="57" width="2.7109375" style="54" bestFit="1" customWidth="1"/>
    <col min="58" max="58" width="2.8515625" style="54" hidden="1" customWidth="1"/>
    <col min="59" max="59" width="2.140625" style="54" hidden="1" customWidth="1"/>
    <col min="60" max="60" width="2.8515625" style="54" hidden="1" customWidth="1"/>
    <col min="61" max="72" width="1.7109375" style="54" hidden="1" customWidth="1"/>
    <col min="73" max="73" width="1.7109375" style="54" customWidth="1"/>
    <col min="74" max="74" width="2.8515625" style="53" bestFit="1" customWidth="1"/>
    <col min="75" max="75" width="1.7109375" style="53" customWidth="1"/>
    <col min="76" max="76" width="1.7109375" style="54" customWidth="1"/>
    <col min="77" max="77" width="12.28125" style="54" bestFit="1" customWidth="1"/>
    <col min="78" max="78" width="5.00390625" style="54" bestFit="1" customWidth="1"/>
    <col min="79" max="79" width="2.8515625" style="54" bestFit="1" customWidth="1"/>
    <col min="80" max="80" width="2.00390625" style="54" bestFit="1" customWidth="1"/>
    <col min="81" max="81" width="2.8515625" style="61" bestFit="1" customWidth="1"/>
    <col min="82" max="82" width="5.57421875" style="61" bestFit="1" customWidth="1"/>
    <col min="83" max="84" width="1.7109375" style="61" customWidth="1"/>
    <col min="85" max="97" width="1.7109375" style="52" customWidth="1"/>
    <col min="98" max="16384" width="1.7109375" style="0" customWidth="1"/>
  </cols>
  <sheetData>
    <row r="1" ht="7.5" customHeight="1">
      <c r="BD1" s="7"/>
    </row>
    <row r="2" spans="1:56" ht="33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32"/>
      <c r="AS2" s="33"/>
      <c r="AT2" s="33"/>
      <c r="AU2" s="33"/>
      <c r="AV2" s="33"/>
      <c r="AW2" s="33"/>
      <c r="AX2" s="33"/>
      <c r="AY2" s="33"/>
      <c r="AZ2" s="33"/>
      <c r="BA2" s="33"/>
      <c r="BB2" s="34"/>
      <c r="BD2" s="7"/>
    </row>
    <row r="3" spans="1:97" s="16" customFormat="1" ht="27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R3" s="35"/>
      <c r="AS3" s="36"/>
      <c r="AT3" s="36" t="s">
        <v>61</v>
      </c>
      <c r="AU3" s="36"/>
      <c r="AW3" s="36"/>
      <c r="AX3" s="36"/>
      <c r="AY3" s="36"/>
      <c r="AZ3" s="36"/>
      <c r="BA3" s="36"/>
      <c r="BB3" s="37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3"/>
      <c r="BW3" s="63"/>
      <c r="BX3" s="62"/>
      <c r="BY3" s="62"/>
      <c r="BZ3" s="62"/>
      <c r="CA3" s="62"/>
      <c r="CB3" s="62"/>
      <c r="CC3" s="64"/>
      <c r="CD3" s="64"/>
      <c r="CE3" s="64"/>
      <c r="CF3" s="64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</row>
    <row r="4" spans="1:97" s="2" customFormat="1" ht="15.75">
      <c r="A4" s="232" t="s">
        <v>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R4" s="38"/>
      <c r="AS4" s="39"/>
      <c r="AT4" s="39"/>
      <c r="AU4" s="39"/>
      <c r="AV4" s="39"/>
      <c r="AW4" s="39"/>
      <c r="AX4" s="39"/>
      <c r="AY4" s="39"/>
      <c r="AZ4" s="39"/>
      <c r="BA4" s="39"/>
      <c r="BB4" s="40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7"/>
      <c r="BW4" s="67"/>
      <c r="BX4" s="66"/>
      <c r="BY4" s="66"/>
      <c r="BZ4" s="66"/>
      <c r="CA4" s="66"/>
      <c r="CB4" s="66"/>
      <c r="CC4" s="68"/>
      <c r="CD4" s="68"/>
      <c r="CE4" s="68"/>
      <c r="CF4" s="68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</row>
    <row r="5" spans="44:97" s="2" customFormat="1" ht="6" customHeight="1">
      <c r="AR5" s="38"/>
      <c r="AS5" s="39"/>
      <c r="AT5" s="39"/>
      <c r="AU5" s="39"/>
      <c r="AV5" s="39"/>
      <c r="AW5" s="39"/>
      <c r="AX5" s="39"/>
      <c r="AY5" s="39"/>
      <c r="AZ5" s="39"/>
      <c r="BA5" s="39"/>
      <c r="BB5" s="40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7"/>
      <c r="BW5" s="67"/>
      <c r="BX5" s="66"/>
      <c r="BY5" s="66"/>
      <c r="BZ5" s="66"/>
      <c r="CA5" s="66"/>
      <c r="CB5" s="66"/>
      <c r="CC5" s="68"/>
      <c r="CD5" s="68"/>
      <c r="CE5" s="68"/>
      <c r="CF5" s="68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</row>
    <row r="6" spans="12:97" s="2" customFormat="1" ht="15.75">
      <c r="L6" s="3" t="s">
        <v>0</v>
      </c>
      <c r="M6" s="227" t="s">
        <v>44</v>
      </c>
      <c r="N6" s="227"/>
      <c r="O6" s="227"/>
      <c r="P6" s="227"/>
      <c r="Q6" s="227"/>
      <c r="R6" s="227"/>
      <c r="S6" s="227"/>
      <c r="T6" s="227"/>
      <c r="U6" s="2" t="s">
        <v>1</v>
      </c>
      <c r="Y6" s="228">
        <v>37633</v>
      </c>
      <c r="Z6" s="228"/>
      <c r="AA6" s="228"/>
      <c r="AB6" s="228"/>
      <c r="AC6" s="228"/>
      <c r="AD6" s="228"/>
      <c r="AE6" s="228"/>
      <c r="AF6" s="228"/>
      <c r="AR6" s="38"/>
      <c r="AS6" s="39"/>
      <c r="AT6" s="39"/>
      <c r="AU6" s="39"/>
      <c r="AV6" s="39"/>
      <c r="AW6" s="39"/>
      <c r="AX6" s="39"/>
      <c r="AY6" s="39"/>
      <c r="AZ6" s="39"/>
      <c r="BA6" s="39"/>
      <c r="BB6" s="40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67"/>
      <c r="BX6" s="66"/>
      <c r="BY6" s="66"/>
      <c r="BZ6" s="66"/>
      <c r="CA6" s="66"/>
      <c r="CB6" s="66"/>
      <c r="CC6" s="68"/>
      <c r="CD6" s="68"/>
      <c r="CE6" s="68"/>
      <c r="CF6" s="68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</row>
    <row r="7" spans="44:97" s="2" customFormat="1" ht="6" customHeight="1">
      <c r="AR7" s="38"/>
      <c r="AS7" s="39"/>
      <c r="AT7" s="39"/>
      <c r="AU7" s="39"/>
      <c r="AV7" s="39"/>
      <c r="AW7" s="39"/>
      <c r="AX7" s="39"/>
      <c r="AY7" s="39"/>
      <c r="AZ7" s="39"/>
      <c r="BA7" s="39"/>
      <c r="BB7" s="40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7"/>
      <c r="BW7" s="67"/>
      <c r="BX7" s="66"/>
      <c r="BY7" s="66"/>
      <c r="BZ7" s="66"/>
      <c r="CA7" s="66"/>
      <c r="CB7" s="66"/>
      <c r="CC7" s="68"/>
      <c r="CD7" s="68"/>
      <c r="CE7" s="68"/>
      <c r="CF7" s="68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</row>
    <row r="8" spans="2:97" s="2" customFormat="1" ht="15">
      <c r="B8" s="229" t="s">
        <v>76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R8" s="41"/>
      <c r="AS8" s="42"/>
      <c r="AT8" s="42"/>
      <c r="AU8" s="42"/>
      <c r="AV8" s="42"/>
      <c r="AW8" s="42"/>
      <c r="AX8" s="42"/>
      <c r="AY8" s="42"/>
      <c r="AZ8" s="42"/>
      <c r="BA8" s="42"/>
      <c r="BB8" s="43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7"/>
      <c r="BW8" s="67"/>
      <c r="BX8" s="66"/>
      <c r="BY8" s="66"/>
      <c r="BZ8" s="66"/>
      <c r="CA8" s="66"/>
      <c r="CB8" s="66"/>
      <c r="CC8" s="68"/>
      <c r="CD8" s="68"/>
      <c r="CE8" s="68"/>
      <c r="CF8" s="68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</row>
    <row r="9" spans="57:97" s="2" customFormat="1" ht="6" customHeight="1"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7"/>
      <c r="BW9" s="67"/>
      <c r="BX9" s="66"/>
      <c r="BY9" s="66"/>
      <c r="BZ9" s="66"/>
      <c r="CA9" s="66"/>
      <c r="CB9" s="66"/>
      <c r="CC9" s="68"/>
      <c r="CD9" s="68"/>
      <c r="CE9" s="68"/>
      <c r="CF9" s="68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</row>
    <row r="10" spans="7:97" s="2" customFormat="1" ht="15.75">
      <c r="G10" s="6" t="s">
        <v>2</v>
      </c>
      <c r="H10" s="231">
        <v>0.3958333333333333</v>
      </c>
      <c r="I10" s="231"/>
      <c r="J10" s="231"/>
      <c r="K10" s="231"/>
      <c r="L10" s="231"/>
      <c r="M10" s="7" t="s">
        <v>3</v>
      </c>
      <c r="T10" s="6" t="s">
        <v>4</v>
      </c>
      <c r="U10" s="226">
        <v>1</v>
      </c>
      <c r="V10" s="226"/>
      <c r="W10" s="22" t="s">
        <v>29</v>
      </c>
      <c r="X10" s="230">
        <v>0.005555555555555556</v>
      </c>
      <c r="Y10" s="230"/>
      <c r="Z10" s="230"/>
      <c r="AA10" s="230"/>
      <c r="AB10" s="230"/>
      <c r="AC10" s="7" t="s">
        <v>5</v>
      </c>
      <c r="AK10" s="6" t="s">
        <v>6</v>
      </c>
      <c r="AL10" s="230">
        <v>0.001388888888888889</v>
      </c>
      <c r="AM10" s="230"/>
      <c r="AN10" s="230"/>
      <c r="AO10" s="230"/>
      <c r="AP10" s="230"/>
      <c r="AQ10" s="7" t="s">
        <v>5</v>
      </c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7"/>
      <c r="BW10" s="67"/>
      <c r="BX10" s="66"/>
      <c r="BY10" s="66"/>
      <c r="BZ10" s="66"/>
      <c r="CA10" s="66"/>
      <c r="CB10" s="66"/>
      <c r="CC10" s="68"/>
      <c r="CD10" s="68"/>
      <c r="CE10" s="68"/>
      <c r="CF10" s="68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48" t="s">
        <v>12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50"/>
      <c r="AE15" s="148" t="s">
        <v>13</v>
      </c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50"/>
    </row>
    <row r="16" spans="2:55" ht="15">
      <c r="B16" s="151" t="s">
        <v>8</v>
      </c>
      <c r="C16" s="152"/>
      <c r="D16" s="153" t="s">
        <v>47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4"/>
      <c r="Z16" s="155"/>
      <c r="AE16" s="151" t="s">
        <v>8</v>
      </c>
      <c r="AF16" s="152"/>
      <c r="AG16" s="153" t="s">
        <v>51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4"/>
      <c r="BC16" s="155"/>
    </row>
    <row r="17" spans="2:55" ht="15">
      <c r="B17" s="151" t="s">
        <v>9</v>
      </c>
      <c r="C17" s="152"/>
      <c r="D17" s="153" t="s">
        <v>48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  <c r="Z17" s="155"/>
      <c r="AE17" s="151" t="s">
        <v>9</v>
      </c>
      <c r="AF17" s="152"/>
      <c r="AG17" s="153" t="s">
        <v>52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4"/>
      <c r="BC17" s="155"/>
    </row>
    <row r="18" spans="2:55" ht="15">
      <c r="B18" s="151" t="s">
        <v>10</v>
      </c>
      <c r="C18" s="152"/>
      <c r="D18" s="153" t="s">
        <v>49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155"/>
      <c r="AE18" s="151" t="s">
        <v>10</v>
      </c>
      <c r="AF18" s="152"/>
      <c r="AG18" s="153" t="s">
        <v>53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4"/>
      <c r="BC18" s="155"/>
    </row>
    <row r="19" spans="2:55" ht="15">
      <c r="B19" s="151" t="s">
        <v>11</v>
      </c>
      <c r="C19" s="152"/>
      <c r="D19" s="153" t="s">
        <v>50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  <c r="Z19" s="155"/>
      <c r="AE19" s="151" t="s">
        <v>11</v>
      </c>
      <c r="AF19" s="152"/>
      <c r="AG19" s="153" t="s">
        <v>54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4"/>
      <c r="BC19" s="155"/>
    </row>
    <row r="20" spans="2:55" ht="15.75" thickBot="1">
      <c r="B20" s="200" t="s">
        <v>62</v>
      </c>
      <c r="C20" s="201"/>
      <c r="D20" s="202" t="s">
        <v>63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5"/>
      <c r="Z20" s="206"/>
      <c r="AE20" s="200" t="s">
        <v>62</v>
      </c>
      <c r="AF20" s="201"/>
      <c r="AG20" s="202" t="s">
        <v>64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5"/>
      <c r="BC20" s="206"/>
    </row>
    <row r="21" spans="57:80" ht="6" customHeight="1" thickBot="1"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61"/>
      <c r="BY21" s="61"/>
      <c r="BZ21" s="61"/>
      <c r="CA21" s="61"/>
      <c r="CB21" s="61"/>
    </row>
    <row r="22" spans="16:80" ht="16.5" thickBot="1">
      <c r="P22" s="148" t="s">
        <v>30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0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61"/>
      <c r="BY22" s="61"/>
      <c r="BZ22" s="61"/>
      <c r="CA22" s="61"/>
      <c r="CB22" s="61"/>
    </row>
    <row r="23" spans="16:80" ht="15">
      <c r="P23" s="151" t="s">
        <v>8</v>
      </c>
      <c r="Q23" s="152"/>
      <c r="R23" s="153" t="s">
        <v>55</v>
      </c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4"/>
      <c r="AN23" s="155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61"/>
      <c r="BY23" s="61"/>
      <c r="BZ23" s="61"/>
      <c r="CA23" s="61"/>
      <c r="CB23" s="61"/>
    </row>
    <row r="24" spans="16:80" ht="15">
      <c r="P24" s="151" t="s">
        <v>9</v>
      </c>
      <c r="Q24" s="152"/>
      <c r="R24" s="153" t="s">
        <v>56</v>
      </c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4"/>
      <c r="AN24" s="155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61"/>
      <c r="BY24" s="61"/>
      <c r="BZ24" s="61"/>
      <c r="CA24" s="61"/>
      <c r="CB24" s="61"/>
    </row>
    <row r="25" spans="16:80" ht="15">
      <c r="P25" s="151" t="s">
        <v>10</v>
      </c>
      <c r="Q25" s="152"/>
      <c r="R25" s="153" t="s">
        <v>57</v>
      </c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4"/>
      <c r="AN25" s="155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61"/>
      <c r="BY25" s="61"/>
      <c r="BZ25" s="61"/>
      <c r="CA25" s="61"/>
      <c r="CB25" s="61"/>
    </row>
    <row r="26" spans="16:80" ht="15">
      <c r="P26" s="151" t="s">
        <v>11</v>
      </c>
      <c r="Q26" s="152"/>
      <c r="R26" s="153" t="s">
        <v>58</v>
      </c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4"/>
      <c r="AN26" s="155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61"/>
      <c r="BY26" s="61"/>
      <c r="BZ26" s="61"/>
      <c r="CA26" s="61"/>
      <c r="CB26" s="61"/>
    </row>
    <row r="27" spans="16:80" ht="15.75" thickBot="1">
      <c r="P27" s="200" t="s">
        <v>62</v>
      </c>
      <c r="Q27" s="201"/>
      <c r="R27" s="202" t="s">
        <v>65</v>
      </c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5"/>
      <c r="AN27" s="206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61"/>
      <c r="BY27" s="61"/>
      <c r="BZ27" s="61"/>
      <c r="CA27" s="61"/>
      <c r="CB27" s="61"/>
    </row>
    <row r="29" spans="2:14" ht="12.75">
      <c r="B29" s="1" t="s">
        <v>23</v>
      </c>
      <c r="N29" s="21"/>
    </row>
    <row r="30" ht="6" customHeight="1" thickBot="1"/>
    <row r="31" spans="2:97" s="4" customFormat="1" ht="16.5" customHeight="1" thickBot="1">
      <c r="B31" s="203" t="s">
        <v>14</v>
      </c>
      <c r="C31" s="204"/>
      <c r="D31" s="198"/>
      <c r="E31" s="120"/>
      <c r="F31" s="199"/>
      <c r="G31" s="198" t="s">
        <v>15</v>
      </c>
      <c r="H31" s="120"/>
      <c r="I31" s="199"/>
      <c r="J31" s="198" t="s">
        <v>17</v>
      </c>
      <c r="K31" s="120"/>
      <c r="L31" s="120"/>
      <c r="M31" s="120"/>
      <c r="N31" s="199"/>
      <c r="O31" s="198" t="s">
        <v>18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99"/>
      <c r="AW31" s="198" t="s">
        <v>21</v>
      </c>
      <c r="AX31" s="120"/>
      <c r="AY31" s="120"/>
      <c r="AZ31" s="120"/>
      <c r="BA31" s="199"/>
      <c r="BB31" s="196"/>
      <c r="BC31" s="197"/>
      <c r="BD31" s="46"/>
      <c r="BE31" s="70"/>
      <c r="BF31" s="71" t="s">
        <v>28</v>
      </c>
      <c r="BG31" s="72"/>
      <c r="BH31" s="72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3"/>
      <c r="BW31" s="73"/>
      <c r="BX31" s="70"/>
      <c r="BY31" s="70"/>
      <c r="BZ31" s="70"/>
      <c r="CA31" s="70"/>
      <c r="CB31" s="70"/>
      <c r="CC31" s="74"/>
      <c r="CD31" s="74"/>
      <c r="CE31" s="74"/>
      <c r="CF31" s="74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</row>
    <row r="32" spans="2:97" s="5" customFormat="1" ht="15.75" customHeight="1">
      <c r="B32" s="169">
        <v>1</v>
      </c>
      <c r="C32" s="170"/>
      <c r="D32" s="170"/>
      <c r="E32" s="170"/>
      <c r="F32" s="170"/>
      <c r="G32" s="170" t="s">
        <v>16</v>
      </c>
      <c r="H32" s="170"/>
      <c r="I32" s="170"/>
      <c r="J32" s="193">
        <f>$H$10</f>
        <v>0.3958333333333333</v>
      </c>
      <c r="K32" s="193"/>
      <c r="L32" s="193"/>
      <c r="M32" s="193"/>
      <c r="N32" s="194"/>
      <c r="O32" s="162" t="str">
        <f>D16</f>
        <v>A1</v>
      </c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8" t="s">
        <v>20</v>
      </c>
      <c r="AF32" s="163" t="str">
        <f>D17</f>
        <v>A2</v>
      </c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92"/>
      <c r="AW32" s="166"/>
      <c r="AX32" s="164"/>
      <c r="AY32" s="18" t="s">
        <v>19</v>
      </c>
      <c r="AZ32" s="164"/>
      <c r="BA32" s="165"/>
      <c r="BB32" s="166"/>
      <c r="BC32" s="167"/>
      <c r="BE32" s="76" t="str">
        <f>IF(ISBLANK(AZ32),"0",IF(AW32&gt;AZ32,3,IF(AW32=AZ32,1,0)))</f>
        <v>0</v>
      </c>
      <c r="BF32" s="77" t="s">
        <v>19</v>
      </c>
      <c r="BG32" s="76" t="str">
        <f>IF(ISBLANK(AJ32),"0",IF(AJ32&gt;AG32,3,IF(AJ32=AG32,1,0)))</f>
        <v>0</v>
      </c>
      <c r="BH32" s="78" t="str">
        <f>IF(ISBLANK(AZ32),"0",IF(AZ32&gt;AW32,3,IF(AZ32=AW32,1,0)))</f>
        <v>0</v>
      </c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 t="s">
        <v>19</v>
      </c>
      <c r="BV32" s="76" t="str">
        <f>IF(ISBLANK(AZ32),"0",IF(AZ32&gt;AW32,3,IF(AZ32=AW32,1,0)))</f>
        <v>0</v>
      </c>
      <c r="BW32" s="73"/>
      <c r="BX32" s="70"/>
      <c r="BY32" s="79" t="s">
        <v>12</v>
      </c>
      <c r="BZ32" s="70" t="s">
        <v>24</v>
      </c>
      <c r="CA32" s="118" t="s">
        <v>25</v>
      </c>
      <c r="CB32" s="118"/>
      <c r="CC32" s="118"/>
      <c r="CD32" s="80" t="s">
        <v>26</v>
      </c>
      <c r="CE32" s="81"/>
      <c r="CF32" s="81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</row>
    <row r="33" spans="2:97" s="4" customFormat="1" ht="15.75" customHeight="1">
      <c r="B33" s="168">
        <v>2</v>
      </c>
      <c r="C33" s="157"/>
      <c r="D33" s="157"/>
      <c r="E33" s="157"/>
      <c r="F33" s="157"/>
      <c r="G33" s="157" t="s">
        <v>22</v>
      </c>
      <c r="H33" s="157"/>
      <c r="I33" s="157"/>
      <c r="J33" s="158">
        <f>J32+$U$10*$X$10+$AL$10</f>
        <v>0.40277777777777773</v>
      </c>
      <c r="K33" s="158"/>
      <c r="L33" s="158"/>
      <c r="M33" s="158"/>
      <c r="N33" s="159"/>
      <c r="O33" s="160" t="str">
        <f>AG16</f>
        <v>B1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8" t="s">
        <v>20</v>
      </c>
      <c r="AF33" s="122" t="str">
        <f>AG17</f>
        <v>B2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24"/>
      <c r="AX33" s="125"/>
      <c r="AY33" s="8" t="s">
        <v>19</v>
      </c>
      <c r="AZ33" s="125"/>
      <c r="BA33" s="126"/>
      <c r="BB33" s="124"/>
      <c r="BC33" s="127"/>
      <c r="BD33" s="46"/>
      <c r="BE33" s="76" t="str">
        <f aca="true" t="shared" si="0" ref="BE33:BE49">IF(ISBLANK(AZ33),"0",IF(AW33&gt;AZ33,3,IF(AW33=AZ33,1,0)))</f>
        <v>0</v>
      </c>
      <c r="BF33" s="73" t="s">
        <v>19</v>
      </c>
      <c r="BG33" s="76" t="str">
        <f>IF(ISBLANK(AJ33),"0",IF(AJ33&gt;AG33,3,IF(AJ33=AG33,1,0)))</f>
        <v>0</v>
      </c>
      <c r="BH33" s="78" t="str">
        <f aca="true" t="shared" si="1" ref="BH33:BH49">IF(ISBLANK(AZ33),"0",IF(AZ33&gt;AW33,3,IF(AZ33=AW33,1,0)))</f>
        <v>0</v>
      </c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 t="s">
        <v>19</v>
      </c>
      <c r="BV33" s="76" t="str">
        <f aca="true" t="shared" si="2" ref="BV33:BV49">IF(ISBLANK(AZ33),"0",IF(AZ33&gt;AW33,3,IF(AZ33=AW33,1,0)))</f>
        <v>0</v>
      </c>
      <c r="BW33" s="73"/>
      <c r="BX33" s="70"/>
      <c r="BY33" s="70" t="str">
        <f>$D$16</f>
        <v>A1</v>
      </c>
      <c r="BZ33" s="76">
        <f>SUM($BE$32+$BV$38+$BE$47+$BV$61)</f>
        <v>0</v>
      </c>
      <c r="CA33" s="74">
        <f>SUM($AW$32+$AZ$38+$AW$47+$AZ$61)</f>
        <v>0</v>
      </c>
      <c r="CB33" s="86" t="s">
        <v>19</v>
      </c>
      <c r="CC33" s="87">
        <f>SUM($AZ$32+$AW$38+$AZ$47+$AW$61)</f>
        <v>0</v>
      </c>
      <c r="CD33" s="107">
        <f>SUM(CA33-CC33)</f>
        <v>0</v>
      </c>
      <c r="CE33" s="74"/>
      <c r="CF33" s="74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</row>
    <row r="34" spans="2:97" s="4" customFormat="1" ht="15.75" customHeight="1" thickBot="1">
      <c r="B34" s="195">
        <v>3</v>
      </c>
      <c r="C34" s="189"/>
      <c r="D34" s="189"/>
      <c r="E34" s="189"/>
      <c r="F34" s="189"/>
      <c r="G34" s="189" t="s">
        <v>31</v>
      </c>
      <c r="H34" s="189"/>
      <c r="I34" s="189"/>
      <c r="J34" s="190">
        <f>J33+$U$10*$X$10+$AL$10</f>
        <v>0.40972222222222215</v>
      </c>
      <c r="K34" s="190"/>
      <c r="L34" s="190"/>
      <c r="M34" s="190"/>
      <c r="N34" s="191"/>
      <c r="O34" s="161" t="str">
        <f>R23</f>
        <v>C1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31" t="s">
        <v>20</v>
      </c>
      <c r="AF34" s="128" t="str">
        <f>R24</f>
        <v>C2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9"/>
      <c r="AW34" s="130"/>
      <c r="AX34" s="131"/>
      <c r="AY34" s="31" t="s">
        <v>19</v>
      </c>
      <c r="AZ34" s="131"/>
      <c r="BA34" s="132"/>
      <c r="BB34" s="130"/>
      <c r="BC34" s="133"/>
      <c r="BD34" s="46"/>
      <c r="BE34" s="76" t="str">
        <f t="shared" si="0"/>
        <v>0</v>
      </c>
      <c r="BF34" s="78" t="str">
        <f aca="true" t="shared" si="3" ref="BF34:BF49">IF(ISBLANK(AW34),"0",IF(AW34&gt;AZ34,3,IF(AW34=AZ34,1,0)))</f>
        <v>0</v>
      </c>
      <c r="BG34" s="78" t="s">
        <v>19</v>
      </c>
      <c r="BH34" s="78" t="str">
        <f t="shared" si="1"/>
        <v>0</v>
      </c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 t="s">
        <v>19</v>
      </c>
      <c r="BV34" s="76" t="str">
        <f t="shared" si="2"/>
        <v>0</v>
      </c>
      <c r="BW34" s="73"/>
      <c r="BX34" s="70"/>
      <c r="BY34" s="70" t="str">
        <f>$D$17</f>
        <v>A2</v>
      </c>
      <c r="BZ34" s="76">
        <f>SUM($BV$32+$BE$41+$BE$50+$BV$64)</f>
        <v>0</v>
      </c>
      <c r="CA34" s="74">
        <f>SUM($AZ$32+$AW$41+$AW$50+$AZ$64)</f>
        <v>0</v>
      </c>
      <c r="CB34" s="86" t="s">
        <v>19</v>
      </c>
      <c r="CC34" s="87">
        <f>SUM($AW$32+$AZ$41+$AZ$50+$AW$64)</f>
        <v>0</v>
      </c>
      <c r="CD34" s="107">
        <f>SUM(CA34-CC34)</f>
        <v>0</v>
      </c>
      <c r="CE34" s="74"/>
      <c r="CF34" s="74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</row>
    <row r="35" spans="2:97" s="4" customFormat="1" ht="15.75" customHeight="1">
      <c r="B35" s="169">
        <v>4</v>
      </c>
      <c r="C35" s="170"/>
      <c r="D35" s="170"/>
      <c r="E35" s="170"/>
      <c r="F35" s="170"/>
      <c r="G35" s="170" t="s">
        <v>16</v>
      </c>
      <c r="H35" s="170"/>
      <c r="I35" s="170"/>
      <c r="J35" s="193">
        <f aca="true" t="shared" si="4" ref="J35:J52">J34+$U$10*$X$10+$AL$10</f>
        <v>0.4166666666666666</v>
      </c>
      <c r="K35" s="193"/>
      <c r="L35" s="193"/>
      <c r="M35" s="193"/>
      <c r="N35" s="194"/>
      <c r="O35" s="162" t="str">
        <f>D18</f>
        <v>A3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8" t="s">
        <v>20</v>
      </c>
      <c r="AF35" s="163" t="str">
        <f>D19</f>
        <v>A4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92"/>
      <c r="AW35" s="166"/>
      <c r="AX35" s="164"/>
      <c r="AY35" s="18" t="s">
        <v>19</v>
      </c>
      <c r="AZ35" s="164"/>
      <c r="BA35" s="165"/>
      <c r="BB35" s="166"/>
      <c r="BC35" s="167"/>
      <c r="BD35" s="46"/>
      <c r="BE35" s="76" t="str">
        <f t="shared" si="0"/>
        <v>0</v>
      </c>
      <c r="BF35" s="78" t="str">
        <f t="shared" si="3"/>
        <v>0</v>
      </c>
      <c r="BG35" s="78" t="s">
        <v>19</v>
      </c>
      <c r="BH35" s="78" t="str">
        <f t="shared" si="1"/>
        <v>0</v>
      </c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 t="s">
        <v>19</v>
      </c>
      <c r="BV35" s="76" t="str">
        <f t="shared" si="2"/>
        <v>0</v>
      </c>
      <c r="BW35" s="73"/>
      <c r="BX35" s="70"/>
      <c r="BY35" s="70" t="str">
        <f>$D$18</f>
        <v>A3</v>
      </c>
      <c r="BZ35" s="76">
        <f>SUM($BE$35+$BV$41+$BV$47+$BE$58)</f>
        <v>0</v>
      </c>
      <c r="CA35" s="74">
        <f>SUM($AW$35+$AZ$41+$AZ$47+$AW$58)</f>
        <v>0</v>
      </c>
      <c r="CB35" s="86" t="s">
        <v>19</v>
      </c>
      <c r="CC35" s="87">
        <f>SUM($AZ$35+$AW$41+$AW$47+$AZ$58)</f>
        <v>0</v>
      </c>
      <c r="CD35" s="107">
        <f>SUM(CA35-CC35)</f>
        <v>0</v>
      </c>
      <c r="CE35" s="74"/>
      <c r="CF35" s="74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</row>
    <row r="36" spans="2:97" s="4" customFormat="1" ht="15.75" customHeight="1">
      <c r="B36" s="168">
        <v>5</v>
      </c>
      <c r="C36" s="157"/>
      <c r="D36" s="157"/>
      <c r="E36" s="157"/>
      <c r="F36" s="157"/>
      <c r="G36" s="157" t="s">
        <v>22</v>
      </c>
      <c r="H36" s="157"/>
      <c r="I36" s="157"/>
      <c r="J36" s="158">
        <f t="shared" si="4"/>
        <v>0.423611111111111</v>
      </c>
      <c r="K36" s="158"/>
      <c r="L36" s="158"/>
      <c r="M36" s="158"/>
      <c r="N36" s="159"/>
      <c r="O36" s="160" t="str">
        <f>AG18</f>
        <v>B3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8" t="s">
        <v>20</v>
      </c>
      <c r="AF36" s="122" t="str">
        <f>AG19</f>
        <v>B4</v>
      </c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3"/>
      <c r="AW36" s="124"/>
      <c r="AX36" s="125"/>
      <c r="AY36" s="8" t="s">
        <v>19</v>
      </c>
      <c r="AZ36" s="125"/>
      <c r="BA36" s="126"/>
      <c r="BB36" s="124"/>
      <c r="BC36" s="127"/>
      <c r="BD36" s="46"/>
      <c r="BE36" s="76" t="str">
        <f t="shared" si="0"/>
        <v>0</v>
      </c>
      <c r="BF36" s="78" t="str">
        <f t="shared" si="3"/>
        <v>0</v>
      </c>
      <c r="BG36" s="78" t="s">
        <v>19</v>
      </c>
      <c r="BH36" s="78" t="str">
        <f t="shared" si="1"/>
        <v>0</v>
      </c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 t="s">
        <v>19</v>
      </c>
      <c r="BV36" s="76" t="str">
        <f t="shared" si="2"/>
        <v>0</v>
      </c>
      <c r="BW36" s="73"/>
      <c r="BX36" s="70"/>
      <c r="BY36" s="70" t="str">
        <f>$D$19</f>
        <v>A4</v>
      </c>
      <c r="BZ36" s="76">
        <f>SUM($BV$35+$BE$44+$BV$50+$BE$61)</f>
        <v>0</v>
      </c>
      <c r="CA36" s="74">
        <f>SUM($AZ$35+$AW$44+$AZ$50+$AW$61)</f>
        <v>0</v>
      </c>
      <c r="CB36" s="86" t="s">
        <v>19</v>
      </c>
      <c r="CC36" s="87">
        <f>SUM($AW$35+$AZ$44+$AW$50+$AZ$61)</f>
        <v>0</v>
      </c>
      <c r="CD36" s="107">
        <f>SUM(CA36-CC36)</f>
        <v>0</v>
      </c>
      <c r="CE36" s="74"/>
      <c r="CF36" s="74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</row>
    <row r="37" spans="2:97" s="4" customFormat="1" ht="15.75" customHeight="1" thickBot="1">
      <c r="B37" s="195">
        <v>6</v>
      </c>
      <c r="C37" s="189"/>
      <c r="D37" s="189"/>
      <c r="E37" s="189"/>
      <c r="F37" s="189"/>
      <c r="G37" s="189" t="s">
        <v>31</v>
      </c>
      <c r="H37" s="189"/>
      <c r="I37" s="189"/>
      <c r="J37" s="190">
        <f t="shared" si="4"/>
        <v>0.4305555555555554</v>
      </c>
      <c r="K37" s="190"/>
      <c r="L37" s="190"/>
      <c r="M37" s="190"/>
      <c r="N37" s="191"/>
      <c r="O37" s="161" t="str">
        <f>R25</f>
        <v>C3</v>
      </c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31" t="s">
        <v>20</v>
      </c>
      <c r="AF37" s="128" t="str">
        <f>R26</f>
        <v>C4</v>
      </c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9"/>
      <c r="AW37" s="130"/>
      <c r="AX37" s="131"/>
      <c r="AY37" s="31" t="s">
        <v>19</v>
      </c>
      <c r="AZ37" s="131"/>
      <c r="BA37" s="132"/>
      <c r="BB37" s="130"/>
      <c r="BC37" s="133"/>
      <c r="BD37" s="46"/>
      <c r="BE37" s="76" t="str">
        <f t="shared" si="0"/>
        <v>0</v>
      </c>
      <c r="BF37" s="78" t="str">
        <f t="shared" si="3"/>
        <v>0</v>
      </c>
      <c r="BG37" s="78" t="s">
        <v>19</v>
      </c>
      <c r="BH37" s="78" t="str">
        <f t="shared" si="1"/>
        <v>0</v>
      </c>
      <c r="BI37" s="70"/>
      <c r="BJ37" s="70"/>
      <c r="BK37" s="54"/>
      <c r="BL37" s="54"/>
      <c r="BM37" s="54"/>
      <c r="BN37" s="54"/>
      <c r="BO37" s="54"/>
      <c r="BP37" s="54"/>
      <c r="BQ37" s="54"/>
      <c r="BR37" s="54"/>
      <c r="BS37" s="54"/>
      <c r="BT37" s="70"/>
      <c r="BU37" s="70" t="s">
        <v>19</v>
      </c>
      <c r="BV37" s="76" t="str">
        <f t="shared" si="2"/>
        <v>0</v>
      </c>
      <c r="BW37" s="73"/>
      <c r="BX37" s="70"/>
      <c r="BY37" s="70" t="str">
        <f>$D$20</f>
        <v>A5</v>
      </c>
      <c r="BZ37" s="76">
        <f>SUM($BE$38+$BV$44+$BV$58+$BE$64)</f>
        <v>0</v>
      </c>
      <c r="CA37" s="74">
        <f>SUM($AW$38+$AZ$44+$AZ$58+$AW$64)</f>
        <v>0</v>
      </c>
      <c r="CB37" s="86" t="s">
        <v>19</v>
      </c>
      <c r="CC37" s="87">
        <f>SUM($AZ$38+$AW$44+$AW$58+$AZ$64)</f>
        <v>0</v>
      </c>
      <c r="CD37" s="107">
        <f>SUM(CA37-CC37)</f>
        <v>0</v>
      </c>
      <c r="CE37" s="74"/>
      <c r="CF37" s="74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</row>
    <row r="38" spans="2:97" s="4" customFormat="1" ht="15.75" customHeight="1">
      <c r="B38" s="169">
        <v>7</v>
      </c>
      <c r="C38" s="170"/>
      <c r="D38" s="170"/>
      <c r="E38" s="170"/>
      <c r="F38" s="170"/>
      <c r="G38" s="170" t="s">
        <v>16</v>
      </c>
      <c r="H38" s="170"/>
      <c r="I38" s="170"/>
      <c r="J38" s="193">
        <f t="shared" si="4"/>
        <v>0.43749999999999983</v>
      </c>
      <c r="K38" s="193"/>
      <c r="L38" s="193"/>
      <c r="M38" s="193"/>
      <c r="N38" s="194"/>
      <c r="O38" s="162" t="str">
        <f>D20</f>
        <v>A5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8" t="s">
        <v>20</v>
      </c>
      <c r="AF38" s="163" t="str">
        <f>D16</f>
        <v>A1</v>
      </c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92"/>
      <c r="AW38" s="166"/>
      <c r="AX38" s="164"/>
      <c r="AY38" s="18" t="s">
        <v>19</v>
      </c>
      <c r="AZ38" s="164"/>
      <c r="BA38" s="165"/>
      <c r="BB38" s="166"/>
      <c r="BC38" s="167"/>
      <c r="BD38" s="20"/>
      <c r="BE38" s="76" t="str">
        <f t="shared" si="0"/>
        <v>0</v>
      </c>
      <c r="BF38" s="78" t="str">
        <f t="shared" si="3"/>
        <v>0</v>
      </c>
      <c r="BG38" s="78" t="s">
        <v>19</v>
      </c>
      <c r="BH38" s="78" t="str">
        <f t="shared" si="1"/>
        <v>0</v>
      </c>
      <c r="BI38" s="70"/>
      <c r="BJ38" s="70"/>
      <c r="BK38" s="89"/>
      <c r="BL38" s="89"/>
      <c r="BM38" s="90" t="str">
        <f>$D$17</f>
        <v>A2</v>
      </c>
      <c r="BN38" s="91">
        <f>SUM($BH$32+$BF$37+$BH$44+$BF$49)</f>
        <v>0</v>
      </c>
      <c r="BO38" s="91">
        <f>SUM($AZ$32+$AW$37+$AZ$44+$AW$49)</f>
        <v>0</v>
      </c>
      <c r="BP38" s="92" t="s">
        <v>19</v>
      </c>
      <c r="BQ38" s="91">
        <f>SUM($AW$32+$AZ$37+$AW$44+$AZ$49)</f>
        <v>0</v>
      </c>
      <c r="BR38" s="93">
        <f>SUM(BO38-BQ38)</f>
        <v>0</v>
      </c>
      <c r="BS38" s="70"/>
      <c r="BT38" s="70"/>
      <c r="BU38" s="70" t="s">
        <v>19</v>
      </c>
      <c r="BV38" s="76" t="str">
        <f t="shared" si="2"/>
        <v>0</v>
      </c>
      <c r="BW38" s="73"/>
      <c r="BX38" s="70"/>
      <c r="BY38" s="75"/>
      <c r="BZ38" s="75"/>
      <c r="CA38" s="75"/>
      <c r="CB38" s="75"/>
      <c r="CC38" s="75"/>
      <c r="CD38" s="75"/>
      <c r="CE38" s="74"/>
      <c r="CF38" s="74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</row>
    <row r="39" spans="2:97" s="4" customFormat="1" ht="15.75" customHeight="1">
      <c r="B39" s="168">
        <v>8</v>
      </c>
      <c r="C39" s="157"/>
      <c r="D39" s="157"/>
      <c r="E39" s="157"/>
      <c r="F39" s="157"/>
      <c r="G39" s="157" t="s">
        <v>22</v>
      </c>
      <c r="H39" s="157"/>
      <c r="I39" s="157"/>
      <c r="J39" s="158">
        <f t="shared" si="4"/>
        <v>0.44444444444444425</v>
      </c>
      <c r="K39" s="158"/>
      <c r="L39" s="158"/>
      <c r="M39" s="158"/>
      <c r="N39" s="159"/>
      <c r="O39" s="160" t="str">
        <f>AG20</f>
        <v>B5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8" t="s">
        <v>20</v>
      </c>
      <c r="AF39" s="122" t="str">
        <f>AG16</f>
        <v>B1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3"/>
      <c r="AW39" s="124"/>
      <c r="AX39" s="125"/>
      <c r="AY39" s="8" t="s">
        <v>19</v>
      </c>
      <c r="AZ39" s="125"/>
      <c r="BA39" s="126"/>
      <c r="BB39" s="124"/>
      <c r="BC39" s="127"/>
      <c r="BD39" s="20"/>
      <c r="BE39" s="76" t="str">
        <f t="shared" si="0"/>
        <v>0</v>
      </c>
      <c r="BF39" s="78" t="str">
        <f t="shared" si="3"/>
        <v>0</v>
      </c>
      <c r="BG39" s="78" t="s">
        <v>19</v>
      </c>
      <c r="BH39" s="78" t="str">
        <f t="shared" si="1"/>
        <v>0</v>
      </c>
      <c r="BI39" s="70"/>
      <c r="BJ39" s="70"/>
      <c r="BK39" s="89"/>
      <c r="BL39" s="89"/>
      <c r="BM39" s="90">
        <f>$D$21</f>
        <v>0</v>
      </c>
      <c r="BN39" s="91">
        <f>SUM($BF$36+$BH$40+$BF$45+$BH$49)</f>
        <v>0</v>
      </c>
      <c r="BO39" s="91">
        <f>SUM($AW$36+$AZ$40+$AW$45+$AZ$49)</f>
        <v>0</v>
      </c>
      <c r="BP39" s="92" t="s">
        <v>19</v>
      </c>
      <c r="BQ39" s="91">
        <f>SUM($AZ$36+$AW$40+$AZ$45+$AW$49)</f>
        <v>0</v>
      </c>
      <c r="BR39" s="93">
        <f>SUM(BO39-BQ39)</f>
        <v>0</v>
      </c>
      <c r="BS39" s="70"/>
      <c r="BT39" s="70"/>
      <c r="BU39" s="70" t="s">
        <v>19</v>
      </c>
      <c r="BV39" s="76" t="str">
        <f t="shared" si="2"/>
        <v>0</v>
      </c>
      <c r="BW39" s="73"/>
      <c r="BX39" s="70"/>
      <c r="BY39" s="79" t="s">
        <v>13</v>
      </c>
      <c r="BZ39" s="70" t="s">
        <v>24</v>
      </c>
      <c r="CA39" s="118" t="s">
        <v>25</v>
      </c>
      <c r="CB39" s="118"/>
      <c r="CC39" s="118"/>
      <c r="CD39" s="80" t="s">
        <v>26</v>
      </c>
      <c r="CE39" s="74"/>
      <c r="CF39" s="74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</row>
    <row r="40" spans="2:97" s="4" customFormat="1" ht="15.75" customHeight="1" thickBot="1">
      <c r="B40" s="195">
        <v>9</v>
      </c>
      <c r="C40" s="189"/>
      <c r="D40" s="189"/>
      <c r="E40" s="189"/>
      <c r="F40" s="189"/>
      <c r="G40" s="189" t="s">
        <v>31</v>
      </c>
      <c r="H40" s="189"/>
      <c r="I40" s="189"/>
      <c r="J40" s="190">
        <f t="shared" si="4"/>
        <v>0.4513888888888887</v>
      </c>
      <c r="K40" s="190"/>
      <c r="L40" s="190"/>
      <c r="M40" s="190"/>
      <c r="N40" s="191"/>
      <c r="O40" s="161" t="str">
        <f>R27</f>
        <v>C5</v>
      </c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31" t="s">
        <v>20</v>
      </c>
      <c r="AF40" s="128" t="str">
        <f>R23</f>
        <v>C1</v>
      </c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9"/>
      <c r="AW40" s="130"/>
      <c r="AX40" s="131"/>
      <c r="AY40" s="31" t="s">
        <v>19</v>
      </c>
      <c r="AZ40" s="131"/>
      <c r="BA40" s="132"/>
      <c r="BB40" s="130"/>
      <c r="BC40" s="133"/>
      <c r="BD40" s="20"/>
      <c r="BE40" s="76" t="str">
        <f t="shared" si="0"/>
        <v>0</v>
      </c>
      <c r="BF40" s="78" t="str">
        <f t="shared" si="3"/>
        <v>0</v>
      </c>
      <c r="BG40" s="78" t="s">
        <v>19</v>
      </c>
      <c r="BH40" s="78" t="str">
        <f t="shared" si="1"/>
        <v>0</v>
      </c>
      <c r="BI40" s="70"/>
      <c r="BJ40" s="70"/>
      <c r="BK40" s="89"/>
      <c r="BL40" s="89"/>
      <c r="BM40" s="90" t="str">
        <f>$D$20</f>
        <v>A5</v>
      </c>
      <c r="BN40" s="91" t="e">
        <f>SUM($BF$33+$BH$37+$BF$41+$BH$45)</f>
        <v>#VALUE!</v>
      </c>
      <c r="BO40" s="91">
        <f>SUM($AW$33+$AZ$37+$AW$41+$AZ$45)</f>
        <v>0</v>
      </c>
      <c r="BP40" s="92" t="s">
        <v>19</v>
      </c>
      <c r="BQ40" s="91">
        <f>SUM($AZ$33+$AW$37+$AZ$41+$AW$45)</f>
        <v>0</v>
      </c>
      <c r="BR40" s="93">
        <f>SUM(BO40-BQ40)</f>
        <v>0</v>
      </c>
      <c r="BS40" s="70"/>
      <c r="BT40" s="70"/>
      <c r="BU40" s="70" t="s">
        <v>19</v>
      </c>
      <c r="BV40" s="76" t="str">
        <f t="shared" si="2"/>
        <v>0</v>
      </c>
      <c r="BW40" s="73"/>
      <c r="BX40" s="70"/>
      <c r="BY40" s="70" t="str">
        <f>$AG$16</f>
        <v>B1</v>
      </c>
      <c r="BZ40" s="76">
        <f>SUM($BE$33+$BV$39+$BE$48+$BV$62)</f>
        <v>0</v>
      </c>
      <c r="CA40" s="74">
        <f>SUM($AW$33+$AZ$39+$AW$48+$AZ$62)</f>
        <v>0</v>
      </c>
      <c r="CB40" s="86" t="s">
        <v>19</v>
      </c>
      <c r="CC40" s="87">
        <f>SUM($AZ$33+$AW$39+$AZ$48+$AW$62)</f>
        <v>0</v>
      </c>
      <c r="CD40" s="107">
        <f>SUM(CA40-CC40)</f>
        <v>0</v>
      </c>
      <c r="CE40" s="74"/>
      <c r="CF40" s="74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</row>
    <row r="41" spans="2:97" s="4" customFormat="1" ht="15.75" customHeight="1">
      <c r="B41" s="169">
        <v>10</v>
      </c>
      <c r="C41" s="170"/>
      <c r="D41" s="170"/>
      <c r="E41" s="170"/>
      <c r="F41" s="170"/>
      <c r="G41" s="170" t="s">
        <v>16</v>
      </c>
      <c r="H41" s="170"/>
      <c r="I41" s="170"/>
      <c r="J41" s="193">
        <f t="shared" si="4"/>
        <v>0.4583333333333331</v>
      </c>
      <c r="K41" s="193"/>
      <c r="L41" s="193"/>
      <c r="M41" s="193"/>
      <c r="N41" s="194"/>
      <c r="O41" s="162" t="str">
        <f>D17</f>
        <v>A2</v>
      </c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8" t="s">
        <v>20</v>
      </c>
      <c r="AF41" s="163" t="str">
        <f>D18</f>
        <v>A3</v>
      </c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92"/>
      <c r="AW41" s="166"/>
      <c r="AX41" s="164"/>
      <c r="AY41" s="18" t="s">
        <v>19</v>
      </c>
      <c r="AZ41" s="164"/>
      <c r="BA41" s="165"/>
      <c r="BB41" s="166"/>
      <c r="BC41" s="167"/>
      <c r="BD41" s="20"/>
      <c r="BE41" s="76" t="str">
        <f t="shared" si="0"/>
        <v>0</v>
      </c>
      <c r="BF41" s="78" t="str">
        <f t="shared" si="3"/>
        <v>0</v>
      </c>
      <c r="BG41" s="78" t="s">
        <v>19</v>
      </c>
      <c r="BH41" s="78" t="str">
        <f t="shared" si="1"/>
        <v>0</v>
      </c>
      <c r="BI41" s="70"/>
      <c r="BJ41" s="70"/>
      <c r="BK41" s="89"/>
      <c r="BL41" s="89"/>
      <c r="BM41" s="90" t="str">
        <f>$D$18</f>
        <v>A3</v>
      </c>
      <c r="BN41" s="91">
        <f>SUM($BH$33+$BF$40+$BF$44+$BH$48)</f>
        <v>0</v>
      </c>
      <c r="BO41" s="91">
        <f>SUM($AZ$33+$AW$40+$AW$44+$AZ$48)</f>
        <v>0</v>
      </c>
      <c r="BP41" s="92" t="s">
        <v>19</v>
      </c>
      <c r="BQ41" s="91">
        <f>SUM($AW$33+$AZ$40+$AZ$44+$AW$48)</f>
        <v>0</v>
      </c>
      <c r="BR41" s="93">
        <f>SUM(BO41-BQ41)</f>
        <v>0</v>
      </c>
      <c r="BS41" s="70"/>
      <c r="BT41" s="70"/>
      <c r="BU41" s="70" t="s">
        <v>19</v>
      </c>
      <c r="BV41" s="76" t="str">
        <f t="shared" si="2"/>
        <v>0</v>
      </c>
      <c r="BW41" s="73"/>
      <c r="BX41" s="70"/>
      <c r="BY41" s="70" t="str">
        <f>$AG$17</f>
        <v>B2</v>
      </c>
      <c r="BZ41" s="76">
        <f>SUM($BV$33+$BE$42+$BE$51+$BV$65)</f>
        <v>0</v>
      </c>
      <c r="CA41" s="74">
        <f>SUM($AZ$33+$AW$42+$AW$51+$AZ$65)</f>
        <v>0</v>
      </c>
      <c r="CB41" s="86" t="s">
        <v>19</v>
      </c>
      <c r="CC41" s="87">
        <f>SUM($AW$33+$AZ$42+$AZ$51+$AW$65)</f>
        <v>0</v>
      </c>
      <c r="CD41" s="107">
        <f>SUM(CA41-CC41)</f>
        <v>0</v>
      </c>
      <c r="CE41" s="74"/>
      <c r="CF41" s="74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</row>
    <row r="42" spans="2:97" s="4" customFormat="1" ht="15.75" customHeight="1">
      <c r="B42" s="168">
        <v>11</v>
      </c>
      <c r="C42" s="157"/>
      <c r="D42" s="157"/>
      <c r="E42" s="157"/>
      <c r="F42" s="157"/>
      <c r="G42" s="157" t="s">
        <v>22</v>
      </c>
      <c r="H42" s="157"/>
      <c r="I42" s="157"/>
      <c r="J42" s="158">
        <f t="shared" si="4"/>
        <v>0.4652777777777775</v>
      </c>
      <c r="K42" s="158"/>
      <c r="L42" s="158"/>
      <c r="M42" s="158"/>
      <c r="N42" s="159"/>
      <c r="O42" s="160" t="str">
        <f>AG17</f>
        <v>B2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8" t="s">
        <v>20</v>
      </c>
      <c r="AF42" s="122" t="str">
        <f>AG18</f>
        <v>B3</v>
      </c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3"/>
      <c r="AW42" s="124"/>
      <c r="AX42" s="125"/>
      <c r="AY42" s="8" t="s">
        <v>19</v>
      </c>
      <c r="AZ42" s="125"/>
      <c r="BA42" s="126"/>
      <c r="BB42" s="124"/>
      <c r="BC42" s="127"/>
      <c r="BD42" s="20"/>
      <c r="BE42" s="76" t="str">
        <f t="shared" si="0"/>
        <v>0</v>
      </c>
      <c r="BF42" s="78" t="str">
        <f t="shared" si="3"/>
        <v>0</v>
      </c>
      <c r="BG42" s="78" t="s">
        <v>19</v>
      </c>
      <c r="BH42" s="78" t="str">
        <f t="shared" si="1"/>
        <v>0</v>
      </c>
      <c r="BI42" s="70"/>
      <c r="BJ42" s="70"/>
      <c r="BK42" s="89"/>
      <c r="BL42" s="89"/>
      <c r="BM42" s="94" t="str">
        <f>$D$16</f>
        <v>A1</v>
      </c>
      <c r="BN42" s="91" t="e">
        <f>SUM($BF$32+$BH$36+$BH$41+$BF$48)</f>
        <v>#VALUE!</v>
      </c>
      <c r="BO42" s="91">
        <f>SUM($AW$32+$AZ$36+$AZ$41+$AW$48)</f>
        <v>0</v>
      </c>
      <c r="BP42" s="92" t="s">
        <v>19</v>
      </c>
      <c r="BQ42" s="91">
        <f>SUM($AZ$32+$AW$36+$AW$41+$AZ$48)</f>
        <v>0</v>
      </c>
      <c r="BR42" s="95">
        <f>SUM(BO42-BQ42)</f>
        <v>0</v>
      </c>
      <c r="BS42" s="70"/>
      <c r="BT42" s="70"/>
      <c r="BU42" s="70" t="s">
        <v>19</v>
      </c>
      <c r="BV42" s="76" t="str">
        <f t="shared" si="2"/>
        <v>0</v>
      </c>
      <c r="BW42" s="73"/>
      <c r="BX42" s="70"/>
      <c r="BY42" s="70" t="str">
        <f>$AG$18</f>
        <v>B3</v>
      </c>
      <c r="BZ42" s="76">
        <f>SUM($BE$36+$BV$42+$BV$48+$BE$59)</f>
        <v>0</v>
      </c>
      <c r="CA42" s="74">
        <f>SUM($AW$36+$AZ$42+$AZ$48+$AW$59)</f>
        <v>0</v>
      </c>
      <c r="CB42" s="86" t="s">
        <v>19</v>
      </c>
      <c r="CC42" s="87">
        <f>SUM($AZ$36+$AW$42+$AW$48+$AZ$59)</f>
        <v>0</v>
      </c>
      <c r="CD42" s="107">
        <f>SUM(CA42-CC42)</f>
        <v>0</v>
      </c>
      <c r="CE42" s="74"/>
      <c r="CF42" s="74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</row>
    <row r="43" spans="2:97" s="4" customFormat="1" ht="15.75" customHeight="1" thickBot="1">
      <c r="B43" s="195">
        <v>12</v>
      </c>
      <c r="C43" s="189"/>
      <c r="D43" s="189"/>
      <c r="E43" s="189"/>
      <c r="F43" s="189"/>
      <c r="G43" s="189" t="s">
        <v>31</v>
      </c>
      <c r="H43" s="189"/>
      <c r="I43" s="189"/>
      <c r="J43" s="190">
        <f t="shared" si="4"/>
        <v>0.47222222222222193</v>
      </c>
      <c r="K43" s="190"/>
      <c r="L43" s="190"/>
      <c r="M43" s="190"/>
      <c r="N43" s="191"/>
      <c r="O43" s="161" t="str">
        <f>R24</f>
        <v>C2</v>
      </c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31" t="s">
        <v>20</v>
      </c>
      <c r="AF43" s="128" t="str">
        <f>R25</f>
        <v>C3</v>
      </c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9"/>
      <c r="AW43" s="130"/>
      <c r="AX43" s="131"/>
      <c r="AY43" s="31" t="s">
        <v>19</v>
      </c>
      <c r="AZ43" s="131"/>
      <c r="BA43" s="132"/>
      <c r="BB43" s="130"/>
      <c r="BC43" s="133"/>
      <c r="BD43" s="20"/>
      <c r="BE43" s="76" t="str">
        <f t="shared" si="0"/>
        <v>0</v>
      </c>
      <c r="BF43" s="78" t="str">
        <f t="shared" si="3"/>
        <v>0</v>
      </c>
      <c r="BG43" s="78" t="s">
        <v>19</v>
      </c>
      <c r="BH43" s="78" t="str">
        <f t="shared" si="1"/>
        <v>0</v>
      </c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 t="s">
        <v>19</v>
      </c>
      <c r="BV43" s="76" t="str">
        <f t="shared" si="2"/>
        <v>0</v>
      </c>
      <c r="BW43" s="73"/>
      <c r="BX43" s="70"/>
      <c r="BY43" s="70" t="str">
        <f>$AG$19</f>
        <v>B4</v>
      </c>
      <c r="BZ43" s="76">
        <f>SUM($BV$36+$BE$45+$BV$51+$BE$62)</f>
        <v>0</v>
      </c>
      <c r="CA43" s="74">
        <f>SUM($AZ$36+$AW$45+$AZ$51+$AW$62)</f>
        <v>0</v>
      </c>
      <c r="CB43" s="86" t="s">
        <v>19</v>
      </c>
      <c r="CC43" s="87">
        <f>SUM($AW$36+$AZ$45+$AW$51+$AZ$62)</f>
        <v>0</v>
      </c>
      <c r="CD43" s="107">
        <f>SUM(CA43-CC43)</f>
        <v>0</v>
      </c>
      <c r="CE43" s="74"/>
      <c r="CF43" s="74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</row>
    <row r="44" spans="2:97" s="4" customFormat="1" ht="15.75" customHeight="1">
      <c r="B44" s="169">
        <v>13</v>
      </c>
      <c r="C44" s="170"/>
      <c r="D44" s="170"/>
      <c r="E44" s="170"/>
      <c r="F44" s="170"/>
      <c r="G44" s="170" t="s">
        <v>16</v>
      </c>
      <c r="H44" s="170"/>
      <c r="I44" s="170"/>
      <c r="J44" s="193">
        <f t="shared" si="4"/>
        <v>0.47916666666666635</v>
      </c>
      <c r="K44" s="193"/>
      <c r="L44" s="193"/>
      <c r="M44" s="193"/>
      <c r="N44" s="194"/>
      <c r="O44" s="162" t="str">
        <f>D19</f>
        <v>A4</v>
      </c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8" t="s">
        <v>20</v>
      </c>
      <c r="AF44" s="163" t="str">
        <f>D20</f>
        <v>A5</v>
      </c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92"/>
      <c r="AW44" s="166"/>
      <c r="AX44" s="164"/>
      <c r="AY44" s="18" t="s">
        <v>19</v>
      </c>
      <c r="AZ44" s="164"/>
      <c r="BA44" s="165"/>
      <c r="BB44" s="166"/>
      <c r="BC44" s="167"/>
      <c r="BD44" s="20"/>
      <c r="BE44" s="76" t="str">
        <f t="shared" si="0"/>
        <v>0</v>
      </c>
      <c r="BF44" s="78" t="str">
        <f t="shared" si="3"/>
        <v>0</v>
      </c>
      <c r="BG44" s="78" t="s">
        <v>19</v>
      </c>
      <c r="BH44" s="78" t="str">
        <f t="shared" si="1"/>
        <v>0</v>
      </c>
      <c r="BI44" s="70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70"/>
      <c r="BU44" s="70" t="s">
        <v>19</v>
      </c>
      <c r="BV44" s="76" t="str">
        <f t="shared" si="2"/>
        <v>0</v>
      </c>
      <c r="BW44" s="73"/>
      <c r="BX44" s="70"/>
      <c r="BY44" s="70" t="str">
        <f>$AG$20</f>
        <v>B5</v>
      </c>
      <c r="BZ44" s="76">
        <f>SUM($BE$39+$BV$45+$BV$59+$BE$65)</f>
        <v>0</v>
      </c>
      <c r="CA44" s="74">
        <f>SUM($AW$39+$AZ$45+$AZ$59+$AW$65)</f>
        <v>0</v>
      </c>
      <c r="CB44" s="86" t="s">
        <v>19</v>
      </c>
      <c r="CC44" s="87">
        <f>SUM($AZ$39+$AW$45+$AW$59+$AZ$65)</f>
        <v>0</v>
      </c>
      <c r="CD44" s="107">
        <f>SUM(CA44-CC44)</f>
        <v>0</v>
      </c>
      <c r="CE44" s="74"/>
      <c r="CF44" s="74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</row>
    <row r="45" spans="2:97" s="4" customFormat="1" ht="15.75" customHeight="1">
      <c r="B45" s="168">
        <v>14</v>
      </c>
      <c r="C45" s="157"/>
      <c r="D45" s="157"/>
      <c r="E45" s="157"/>
      <c r="F45" s="157"/>
      <c r="G45" s="157" t="s">
        <v>22</v>
      </c>
      <c r="H45" s="157"/>
      <c r="I45" s="157"/>
      <c r="J45" s="158">
        <f t="shared" si="4"/>
        <v>0.48611111111111077</v>
      </c>
      <c r="K45" s="158"/>
      <c r="L45" s="158"/>
      <c r="M45" s="158"/>
      <c r="N45" s="159"/>
      <c r="O45" s="160" t="str">
        <f>AG19</f>
        <v>B4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8" t="s">
        <v>20</v>
      </c>
      <c r="AF45" s="122" t="str">
        <f>AG20</f>
        <v>B5</v>
      </c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3"/>
      <c r="AW45" s="124"/>
      <c r="AX45" s="125"/>
      <c r="AY45" s="8" t="s">
        <v>19</v>
      </c>
      <c r="AZ45" s="125"/>
      <c r="BA45" s="126"/>
      <c r="BB45" s="124"/>
      <c r="BC45" s="127"/>
      <c r="BD45" s="20"/>
      <c r="BE45" s="76" t="str">
        <f t="shared" si="0"/>
        <v>0</v>
      </c>
      <c r="BF45" s="78" t="str">
        <f t="shared" si="3"/>
        <v>0</v>
      </c>
      <c r="BG45" s="78" t="s">
        <v>19</v>
      </c>
      <c r="BH45" s="78" t="str">
        <f t="shared" si="1"/>
        <v>0</v>
      </c>
      <c r="BI45" s="70"/>
      <c r="BJ45" s="70"/>
      <c r="BK45" s="89"/>
      <c r="BL45" s="89"/>
      <c r="BM45" s="90" t="str">
        <f>AG16</f>
        <v>B1</v>
      </c>
      <c r="BN45" s="91" t="e">
        <f>SUM($BH$35+$BF$42+$BF$46+#REF!)</f>
        <v>#REF!</v>
      </c>
      <c r="BO45" s="91" t="e">
        <f>SUM($AZ$35+$AW$42+$AW$46+#REF!)</f>
        <v>#REF!</v>
      </c>
      <c r="BP45" s="92" t="s">
        <v>19</v>
      </c>
      <c r="BQ45" s="91" t="e">
        <f>SUM($AW$35+$AZ$42+$AZ$46+#REF!)</f>
        <v>#REF!</v>
      </c>
      <c r="BR45" s="93" t="e">
        <f>SUM(BO45-BQ45)</f>
        <v>#REF!</v>
      </c>
      <c r="BS45" s="70"/>
      <c r="BT45" s="70"/>
      <c r="BU45" s="70" t="s">
        <v>19</v>
      </c>
      <c r="BV45" s="76" t="str">
        <f t="shared" si="2"/>
        <v>0</v>
      </c>
      <c r="BW45" s="73"/>
      <c r="BX45" s="70"/>
      <c r="BY45" s="75"/>
      <c r="BZ45" s="75"/>
      <c r="CA45" s="75"/>
      <c r="CB45" s="75"/>
      <c r="CC45" s="75"/>
      <c r="CD45" s="75"/>
      <c r="CE45" s="74"/>
      <c r="CF45" s="74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</row>
    <row r="46" spans="2:97" s="4" customFormat="1" ht="15.75" customHeight="1" thickBot="1">
      <c r="B46" s="195">
        <v>15</v>
      </c>
      <c r="C46" s="189"/>
      <c r="D46" s="189"/>
      <c r="E46" s="189"/>
      <c r="F46" s="189"/>
      <c r="G46" s="189" t="s">
        <v>31</v>
      </c>
      <c r="H46" s="189"/>
      <c r="I46" s="189"/>
      <c r="J46" s="190">
        <f t="shared" si="4"/>
        <v>0.4930555555555552</v>
      </c>
      <c r="K46" s="190"/>
      <c r="L46" s="190"/>
      <c r="M46" s="190"/>
      <c r="N46" s="191"/>
      <c r="O46" s="161" t="str">
        <f>R26</f>
        <v>C4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31" t="s">
        <v>20</v>
      </c>
      <c r="AF46" s="128" t="str">
        <f>R27</f>
        <v>C5</v>
      </c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9"/>
      <c r="AW46" s="130"/>
      <c r="AX46" s="131"/>
      <c r="AY46" s="31" t="s">
        <v>19</v>
      </c>
      <c r="AZ46" s="131"/>
      <c r="BA46" s="132"/>
      <c r="BB46" s="130"/>
      <c r="BC46" s="133"/>
      <c r="BD46" s="20"/>
      <c r="BE46" s="76" t="str">
        <f t="shared" si="0"/>
        <v>0</v>
      </c>
      <c r="BF46" s="78" t="str">
        <f t="shared" si="3"/>
        <v>0</v>
      </c>
      <c r="BG46" s="78" t="s">
        <v>19</v>
      </c>
      <c r="BH46" s="78" t="str">
        <f t="shared" si="1"/>
        <v>0</v>
      </c>
      <c r="BI46" s="70"/>
      <c r="BJ46" s="70"/>
      <c r="BK46" s="89"/>
      <c r="BL46" s="89"/>
      <c r="BM46" s="90" t="str">
        <f>AG17</f>
        <v>B2</v>
      </c>
      <c r="BN46" s="91" t="e">
        <f>SUM($BF$38+$BH$42+$BF$47+#REF!)</f>
        <v>#REF!</v>
      </c>
      <c r="BO46" s="91" t="e">
        <f>SUM($AW$38+$AZ$42+$AW$47+#REF!)</f>
        <v>#REF!</v>
      </c>
      <c r="BP46" s="92" t="s">
        <v>19</v>
      </c>
      <c r="BQ46" s="91" t="e">
        <f>SUM($AZ$38+$AW$42+$AZ$47+#REF!)</f>
        <v>#REF!</v>
      </c>
      <c r="BR46" s="93" t="e">
        <f>SUM(BO46-BQ46)</f>
        <v>#REF!</v>
      </c>
      <c r="BS46" s="70"/>
      <c r="BT46" s="70"/>
      <c r="BU46" s="70" t="s">
        <v>19</v>
      </c>
      <c r="BV46" s="76" t="str">
        <f t="shared" si="2"/>
        <v>0</v>
      </c>
      <c r="BW46" s="73"/>
      <c r="BX46" s="70"/>
      <c r="BY46" s="79" t="s">
        <v>30</v>
      </c>
      <c r="BZ46" s="70" t="s">
        <v>24</v>
      </c>
      <c r="CA46" s="118" t="s">
        <v>25</v>
      </c>
      <c r="CB46" s="118"/>
      <c r="CC46" s="118"/>
      <c r="CD46" s="80" t="s">
        <v>26</v>
      </c>
      <c r="CE46" s="74"/>
      <c r="CF46" s="74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</row>
    <row r="47" spans="2:97" s="4" customFormat="1" ht="15.75" customHeight="1">
      <c r="B47" s="169">
        <v>16</v>
      </c>
      <c r="C47" s="170"/>
      <c r="D47" s="170"/>
      <c r="E47" s="170"/>
      <c r="F47" s="170"/>
      <c r="G47" s="170" t="s">
        <v>16</v>
      </c>
      <c r="H47" s="170"/>
      <c r="I47" s="170"/>
      <c r="J47" s="193">
        <f t="shared" si="4"/>
        <v>0.4999999999999996</v>
      </c>
      <c r="K47" s="193"/>
      <c r="L47" s="193"/>
      <c r="M47" s="193"/>
      <c r="N47" s="194"/>
      <c r="O47" s="162" t="str">
        <f>D16</f>
        <v>A1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8" t="s">
        <v>20</v>
      </c>
      <c r="AF47" s="163" t="str">
        <f>D18</f>
        <v>A3</v>
      </c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92"/>
      <c r="AW47" s="166"/>
      <c r="AX47" s="164"/>
      <c r="AY47" s="18" t="s">
        <v>19</v>
      </c>
      <c r="AZ47" s="164"/>
      <c r="BA47" s="165"/>
      <c r="BB47" s="166"/>
      <c r="BC47" s="167"/>
      <c r="BD47" s="20"/>
      <c r="BE47" s="76" t="str">
        <f t="shared" si="0"/>
        <v>0</v>
      </c>
      <c r="BF47" s="78" t="str">
        <f t="shared" si="3"/>
        <v>0</v>
      </c>
      <c r="BG47" s="78" t="s">
        <v>19</v>
      </c>
      <c r="BH47" s="78" t="str">
        <f t="shared" si="1"/>
        <v>0</v>
      </c>
      <c r="BI47" s="70"/>
      <c r="BJ47" s="70"/>
      <c r="BK47" s="89"/>
      <c r="BL47" s="89"/>
      <c r="BM47" s="94" t="str">
        <f>AG18</f>
        <v>B3</v>
      </c>
      <c r="BN47" s="91" t="e">
        <f>SUM($BF$34+$BH$38+$BH$43+#REF!)</f>
        <v>#REF!</v>
      </c>
      <c r="BO47" s="91" t="e">
        <f>SUM($AW$34+$AZ$38+$AZ$43+#REF!)</f>
        <v>#REF!</v>
      </c>
      <c r="BP47" s="92" t="s">
        <v>19</v>
      </c>
      <c r="BQ47" s="91" t="e">
        <f>SUM($AZ$34+$AW$38+$AW$43+#REF!)</f>
        <v>#REF!</v>
      </c>
      <c r="BR47" s="95" t="e">
        <f>SUM(BO47-BQ47)</f>
        <v>#REF!</v>
      </c>
      <c r="BS47" s="70"/>
      <c r="BT47" s="70"/>
      <c r="BU47" s="70" t="s">
        <v>19</v>
      </c>
      <c r="BV47" s="76" t="str">
        <f t="shared" si="2"/>
        <v>0</v>
      </c>
      <c r="BW47" s="73"/>
      <c r="BX47" s="70"/>
      <c r="BY47" s="70" t="str">
        <f>$R$23</f>
        <v>C1</v>
      </c>
      <c r="BZ47" s="76">
        <f>SUM($BE$34+$BV$40+$BE$49+$BV$63)</f>
        <v>0</v>
      </c>
      <c r="CA47" s="74">
        <f>SUM($AW$34+$AZ$40+$AW$49+$AZ$63)</f>
        <v>0</v>
      </c>
      <c r="CB47" s="86" t="s">
        <v>19</v>
      </c>
      <c r="CC47" s="87">
        <f>SUM($AZ$34+$AW$40+$AZ$49+$AW$63)</f>
        <v>0</v>
      </c>
      <c r="CD47" s="107">
        <f>SUM(CA47-CC47)</f>
        <v>0</v>
      </c>
      <c r="CE47" s="74"/>
      <c r="CF47" s="74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</row>
    <row r="48" spans="2:97" s="4" customFormat="1" ht="15.75" customHeight="1">
      <c r="B48" s="168">
        <v>17</v>
      </c>
      <c r="C48" s="157"/>
      <c r="D48" s="157"/>
      <c r="E48" s="157"/>
      <c r="F48" s="157"/>
      <c r="G48" s="157" t="s">
        <v>22</v>
      </c>
      <c r="H48" s="157"/>
      <c r="I48" s="157"/>
      <c r="J48" s="158">
        <f t="shared" si="4"/>
        <v>0.5069444444444441</v>
      </c>
      <c r="K48" s="158"/>
      <c r="L48" s="158"/>
      <c r="M48" s="158"/>
      <c r="N48" s="159"/>
      <c r="O48" s="160" t="str">
        <f>AG16</f>
        <v>B1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8" t="s">
        <v>20</v>
      </c>
      <c r="AF48" s="122" t="str">
        <f>AG18</f>
        <v>B3</v>
      </c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3"/>
      <c r="AW48" s="124"/>
      <c r="AX48" s="125"/>
      <c r="AY48" s="8" t="s">
        <v>19</v>
      </c>
      <c r="AZ48" s="125"/>
      <c r="BA48" s="126"/>
      <c r="BB48" s="124"/>
      <c r="BC48" s="127"/>
      <c r="BD48" s="20"/>
      <c r="BE48" s="76" t="str">
        <f t="shared" si="0"/>
        <v>0</v>
      </c>
      <c r="BF48" s="78" t="str">
        <f t="shared" si="3"/>
        <v>0</v>
      </c>
      <c r="BG48" s="78" t="s">
        <v>19</v>
      </c>
      <c r="BH48" s="78" t="str">
        <f t="shared" si="1"/>
        <v>0</v>
      </c>
      <c r="BI48" s="70"/>
      <c r="BJ48" s="70"/>
      <c r="BK48" s="89"/>
      <c r="BL48" s="89"/>
      <c r="BM48" s="90" t="str">
        <f>AG20</f>
        <v>B5</v>
      </c>
      <c r="BN48" s="91">
        <f>SUM($BF$35+$BH$39+$BF$43+$BH$47)</f>
        <v>0</v>
      </c>
      <c r="BO48" s="91">
        <f>SUM($AW$35+$AZ$39+$AW$43+$AZ$47)</f>
        <v>0</v>
      </c>
      <c r="BP48" s="92" t="s">
        <v>19</v>
      </c>
      <c r="BQ48" s="91">
        <f>SUM($AZ$35+$AW$39+$AZ$43+$AW$47)</f>
        <v>0</v>
      </c>
      <c r="BR48" s="93">
        <f>SUM(BO48-BQ48)</f>
        <v>0</v>
      </c>
      <c r="BS48" s="70"/>
      <c r="BT48" s="70"/>
      <c r="BU48" s="70" t="s">
        <v>19</v>
      </c>
      <c r="BV48" s="76" t="str">
        <f t="shared" si="2"/>
        <v>0</v>
      </c>
      <c r="BW48" s="73"/>
      <c r="BX48" s="70"/>
      <c r="BY48" s="70" t="str">
        <f>$R$24</f>
        <v>C2</v>
      </c>
      <c r="BZ48" s="76">
        <f>SUM($BV$34+$BE$43+$BE$52+$BV$66)</f>
        <v>0</v>
      </c>
      <c r="CA48" s="74">
        <f>SUM($AZ$34+$AW$43+$AW$52+$AZ$66)</f>
        <v>0</v>
      </c>
      <c r="CB48" s="86" t="s">
        <v>19</v>
      </c>
      <c r="CC48" s="87">
        <f>SUM($AW$34+$AZ$43+$AZ$52+$AW$66)</f>
        <v>0</v>
      </c>
      <c r="CD48" s="107">
        <f>SUM(CA48-CC48)</f>
        <v>0</v>
      </c>
      <c r="CE48" s="74"/>
      <c r="CF48" s="74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</row>
    <row r="49" spans="2:97" s="4" customFormat="1" ht="15.75" customHeight="1" thickBot="1">
      <c r="B49" s="195">
        <v>18</v>
      </c>
      <c r="C49" s="189"/>
      <c r="D49" s="189"/>
      <c r="E49" s="189"/>
      <c r="F49" s="189"/>
      <c r="G49" s="189" t="s">
        <v>31</v>
      </c>
      <c r="H49" s="189"/>
      <c r="I49" s="189"/>
      <c r="J49" s="190">
        <f t="shared" si="4"/>
        <v>0.5138888888888885</v>
      </c>
      <c r="K49" s="190"/>
      <c r="L49" s="190"/>
      <c r="M49" s="190"/>
      <c r="N49" s="191"/>
      <c r="O49" s="161" t="str">
        <f>R23</f>
        <v>C1</v>
      </c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31" t="s">
        <v>20</v>
      </c>
      <c r="AF49" s="128" t="str">
        <f>R25</f>
        <v>C3</v>
      </c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9"/>
      <c r="AW49" s="130"/>
      <c r="AX49" s="131"/>
      <c r="AY49" s="31" t="s">
        <v>19</v>
      </c>
      <c r="AZ49" s="131"/>
      <c r="BA49" s="132"/>
      <c r="BB49" s="130"/>
      <c r="BC49" s="133"/>
      <c r="BD49" s="20"/>
      <c r="BE49" s="76" t="str">
        <f t="shared" si="0"/>
        <v>0</v>
      </c>
      <c r="BF49" s="78" t="str">
        <f t="shared" si="3"/>
        <v>0</v>
      </c>
      <c r="BG49" s="78" t="s">
        <v>19</v>
      </c>
      <c r="BH49" s="78" t="str">
        <f t="shared" si="1"/>
        <v>0</v>
      </c>
      <c r="BI49" s="70"/>
      <c r="BJ49" s="70"/>
      <c r="BK49" s="89"/>
      <c r="BL49" s="89"/>
      <c r="BM49" s="90">
        <f>AG21</f>
        <v>0</v>
      </c>
      <c r="BN49" s="91" t="e">
        <f>SUM($BH$34+$BF$39+$BH$46+#REF!)</f>
        <v>#REF!</v>
      </c>
      <c r="BO49" s="91" t="e">
        <f>SUM($AZ$34+$AW$39+$AZ$46+#REF!)</f>
        <v>#REF!</v>
      </c>
      <c r="BP49" s="92" t="s">
        <v>19</v>
      </c>
      <c r="BQ49" s="91" t="e">
        <f>SUM($AW$34+$AZ$39+$AW$46+#REF!)</f>
        <v>#REF!</v>
      </c>
      <c r="BR49" s="93" t="e">
        <f>SUM(BO49-BQ49)</f>
        <v>#REF!</v>
      </c>
      <c r="BS49" s="70"/>
      <c r="BT49" s="70"/>
      <c r="BU49" s="70" t="s">
        <v>19</v>
      </c>
      <c r="BV49" s="76" t="str">
        <f t="shared" si="2"/>
        <v>0</v>
      </c>
      <c r="BW49" s="73"/>
      <c r="BX49" s="70"/>
      <c r="BY49" s="70" t="str">
        <f>$R$25</f>
        <v>C3</v>
      </c>
      <c r="BZ49" s="76">
        <f>SUM($BE$37+$BV$43+$BV$49+$BE$60)</f>
        <v>0</v>
      </c>
      <c r="CA49" s="74">
        <f>SUM($AW$37+$AZ$43+$AZ$49+$AW$60)</f>
        <v>0</v>
      </c>
      <c r="CB49" s="86" t="s">
        <v>19</v>
      </c>
      <c r="CC49" s="87">
        <f>SUM($AZ$37+$AW$43+$AW$49+$AZ$60)</f>
        <v>0</v>
      </c>
      <c r="CD49" s="107">
        <f>SUM(CA49-CC49)</f>
        <v>0</v>
      </c>
      <c r="CE49" s="74"/>
      <c r="CF49" s="74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</row>
    <row r="50" spans="2:82" ht="15.75" customHeight="1">
      <c r="B50" s="169">
        <v>19</v>
      </c>
      <c r="C50" s="170"/>
      <c r="D50" s="170"/>
      <c r="E50" s="170"/>
      <c r="F50" s="170"/>
      <c r="G50" s="170" t="s">
        <v>16</v>
      </c>
      <c r="H50" s="170"/>
      <c r="I50" s="170"/>
      <c r="J50" s="193">
        <f t="shared" si="4"/>
        <v>0.5208333333333329</v>
      </c>
      <c r="K50" s="193"/>
      <c r="L50" s="193"/>
      <c r="M50" s="193"/>
      <c r="N50" s="194"/>
      <c r="O50" s="162" t="str">
        <f>D17</f>
        <v>A2</v>
      </c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8" t="s">
        <v>20</v>
      </c>
      <c r="AF50" s="163" t="str">
        <f>D19</f>
        <v>A4</v>
      </c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92"/>
      <c r="AW50" s="166"/>
      <c r="AX50" s="164"/>
      <c r="AY50" s="18" t="s">
        <v>19</v>
      </c>
      <c r="AZ50" s="164"/>
      <c r="BA50" s="165"/>
      <c r="BB50" s="166"/>
      <c r="BC50" s="167"/>
      <c r="BD50" s="21"/>
      <c r="BE50" s="76" t="str">
        <f aca="true" t="shared" si="5" ref="BE50:BE66">IF(ISBLANK(AZ50),"0",IF(AW50&gt;AZ50,3,IF(AW50=AZ50,1,0)))</f>
        <v>0</v>
      </c>
      <c r="BF50" s="78" t="str">
        <f aca="true" t="shared" si="6" ref="BF50:BF66">IF(ISBLANK(AW50),"0",IF(AW50&gt;AZ50,3,IF(AW50=AZ50,1,0)))</f>
        <v>0</v>
      </c>
      <c r="BG50" s="78" t="s">
        <v>19</v>
      </c>
      <c r="BH50" s="78" t="str">
        <f aca="true" t="shared" si="7" ref="BH50:BH66">IF(ISBLANK(AZ50),"0",IF(AZ50&gt;AW50,3,IF(AZ50=AW50,1,0)))</f>
        <v>0</v>
      </c>
      <c r="BI50" s="70"/>
      <c r="BJ50" s="70"/>
      <c r="BK50" s="89"/>
      <c r="BL50" s="89"/>
      <c r="BM50" s="90">
        <f>AG22</f>
        <v>0</v>
      </c>
      <c r="BN50" s="91" t="e">
        <f>SUM($BH$34+$BF$39+$BH$46+#REF!)</f>
        <v>#REF!</v>
      </c>
      <c r="BO50" s="91" t="e">
        <f>SUM($AZ$34+$AW$39+$AZ$46+#REF!)</f>
        <v>#REF!</v>
      </c>
      <c r="BP50" s="92" t="s">
        <v>19</v>
      </c>
      <c r="BQ50" s="91" t="e">
        <f>SUM($AW$34+$AZ$39+$AW$46+#REF!)</f>
        <v>#REF!</v>
      </c>
      <c r="BR50" s="93" t="e">
        <f aca="true" t="shared" si="8" ref="BR50:BR66">SUM(BO50-BQ50)</f>
        <v>#REF!</v>
      </c>
      <c r="BS50" s="70"/>
      <c r="BT50" s="70"/>
      <c r="BU50" s="70" t="s">
        <v>19</v>
      </c>
      <c r="BV50" s="76" t="str">
        <f aca="true" t="shared" si="9" ref="BV50:BV66">IF(ISBLANK(AZ50),"0",IF(AZ50&gt;AW50,3,IF(AZ50=AW50,1,0)))</f>
        <v>0</v>
      </c>
      <c r="BY50" s="70" t="str">
        <f>$R$26</f>
        <v>C4</v>
      </c>
      <c r="BZ50" s="76">
        <f>SUM($BV$37+$BE$46+$BV$52+$BE$63)</f>
        <v>0</v>
      </c>
      <c r="CA50" s="74">
        <f>SUM($AZ$37+$AW$46+$AZ$52+$AW$63)</f>
        <v>0</v>
      </c>
      <c r="CB50" s="86" t="s">
        <v>19</v>
      </c>
      <c r="CC50" s="87">
        <f>SUM($AW$37+$AZ$46+$AW$52+$AZ$63)</f>
        <v>0</v>
      </c>
      <c r="CD50" s="107">
        <f>SUM(CA50-CC50)</f>
        <v>0</v>
      </c>
    </row>
    <row r="51" spans="2:82" ht="15.75" customHeight="1">
      <c r="B51" s="168">
        <v>20</v>
      </c>
      <c r="C51" s="157"/>
      <c r="D51" s="157"/>
      <c r="E51" s="157"/>
      <c r="F51" s="157"/>
      <c r="G51" s="157" t="s">
        <v>22</v>
      </c>
      <c r="H51" s="157"/>
      <c r="I51" s="157"/>
      <c r="J51" s="158">
        <f t="shared" si="4"/>
        <v>0.5277777777777773</v>
      </c>
      <c r="K51" s="158"/>
      <c r="L51" s="158"/>
      <c r="M51" s="158"/>
      <c r="N51" s="159"/>
      <c r="O51" s="160" t="str">
        <f>AG17</f>
        <v>B2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8" t="s">
        <v>20</v>
      </c>
      <c r="AF51" s="122" t="str">
        <f>AG19</f>
        <v>B4</v>
      </c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3"/>
      <c r="AW51" s="124"/>
      <c r="AX51" s="125"/>
      <c r="AY51" s="8" t="s">
        <v>19</v>
      </c>
      <c r="AZ51" s="125"/>
      <c r="BA51" s="126"/>
      <c r="BB51" s="124"/>
      <c r="BC51" s="127"/>
      <c r="BD51" s="21"/>
      <c r="BE51" s="76" t="str">
        <f t="shared" si="5"/>
        <v>0</v>
      </c>
      <c r="BF51" s="78" t="str">
        <f t="shared" si="6"/>
        <v>0</v>
      </c>
      <c r="BG51" s="78" t="s">
        <v>19</v>
      </c>
      <c r="BH51" s="78" t="str">
        <f t="shared" si="7"/>
        <v>0</v>
      </c>
      <c r="BI51" s="70"/>
      <c r="BJ51" s="70"/>
      <c r="BK51" s="89"/>
      <c r="BL51" s="89"/>
      <c r="BM51" s="90">
        <f>AG23</f>
        <v>0</v>
      </c>
      <c r="BN51" s="91" t="e">
        <f>SUM($BH$34+$BF$39+$BH$46+#REF!)</f>
        <v>#REF!</v>
      </c>
      <c r="BO51" s="91" t="e">
        <f>SUM($AZ$34+$AW$39+$AZ$46+#REF!)</f>
        <v>#REF!</v>
      </c>
      <c r="BP51" s="92" t="s">
        <v>19</v>
      </c>
      <c r="BQ51" s="91" t="e">
        <f>SUM($AW$34+$AZ$39+$AW$46+#REF!)</f>
        <v>#REF!</v>
      </c>
      <c r="BR51" s="93" t="e">
        <f t="shared" si="8"/>
        <v>#REF!</v>
      </c>
      <c r="BS51" s="70"/>
      <c r="BT51" s="70"/>
      <c r="BU51" s="70" t="s">
        <v>19</v>
      </c>
      <c r="BV51" s="76" t="str">
        <f t="shared" si="9"/>
        <v>0</v>
      </c>
      <c r="BY51" s="70" t="str">
        <f>$R$27</f>
        <v>C5</v>
      </c>
      <c r="BZ51" s="76">
        <f>SUM($BE$40+$BV$46+$BV$60+$BE$66)</f>
        <v>0</v>
      </c>
      <c r="CA51" s="74">
        <f>SUM($AW$40+$AZ$46+$AZ$60+$AW$66)</f>
        <v>0</v>
      </c>
      <c r="CB51" s="86" t="s">
        <v>19</v>
      </c>
      <c r="CC51" s="87">
        <f>SUM($AZ$40+$AW$46+$AW$60+$AZ$66)</f>
        <v>0</v>
      </c>
      <c r="CD51" s="107">
        <f>SUM(CA51-CC51)</f>
        <v>0</v>
      </c>
    </row>
    <row r="52" spans="2:74" ht="15.75" customHeight="1" thickBot="1">
      <c r="B52" s="195">
        <v>21</v>
      </c>
      <c r="C52" s="189"/>
      <c r="D52" s="189"/>
      <c r="E52" s="189"/>
      <c r="F52" s="189"/>
      <c r="G52" s="189" t="s">
        <v>31</v>
      </c>
      <c r="H52" s="189"/>
      <c r="I52" s="189"/>
      <c r="J52" s="190">
        <f t="shared" si="4"/>
        <v>0.5347222222222218</v>
      </c>
      <c r="K52" s="190"/>
      <c r="L52" s="190"/>
      <c r="M52" s="190"/>
      <c r="N52" s="191"/>
      <c r="O52" s="161" t="str">
        <f>R24</f>
        <v>C2</v>
      </c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31" t="s">
        <v>20</v>
      </c>
      <c r="AF52" s="128" t="str">
        <f>R26</f>
        <v>C4</v>
      </c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9"/>
      <c r="AW52" s="130"/>
      <c r="AX52" s="131"/>
      <c r="AY52" s="31" t="s">
        <v>19</v>
      </c>
      <c r="AZ52" s="131"/>
      <c r="BA52" s="132"/>
      <c r="BB52" s="130"/>
      <c r="BC52" s="133"/>
      <c r="BD52" s="21"/>
      <c r="BE52" s="76" t="str">
        <f>IF(ISBLANK(AZ52),"0",IF(AW52&gt;AZ52,3,IF(AW52=AZ52,1,0)))</f>
        <v>0</v>
      </c>
      <c r="BF52" s="78" t="str">
        <f>IF(ISBLANK(AW52),"0",IF(AW52&gt;AZ52,3,IF(AW52=AZ52,1,0)))</f>
        <v>0</v>
      </c>
      <c r="BG52" s="78" t="s">
        <v>19</v>
      </c>
      <c r="BH52" s="78" t="str">
        <f>IF(ISBLANK(AZ52),"0",IF(AZ52&gt;AW52,3,IF(AZ52=AW52,1,0)))</f>
        <v>0</v>
      </c>
      <c r="BI52" s="70"/>
      <c r="BJ52" s="70"/>
      <c r="BK52" s="89"/>
      <c r="BL52" s="89"/>
      <c r="BM52" s="90">
        <f>AG24</f>
        <v>0</v>
      </c>
      <c r="BN52" s="91" t="e">
        <f>SUM($BH$34+$BF$39+$BH$46+#REF!)</f>
        <v>#REF!</v>
      </c>
      <c r="BO52" s="91" t="e">
        <f>SUM($AZ$34+$AW$39+$AZ$46+#REF!)</f>
        <v>#REF!</v>
      </c>
      <c r="BP52" s="92" t="s">
        <v>19</v>
      </c>
      <c r="BQ52" s="91" t="e">
        <f>SUM($AW$34+$AZ$39+$AW$46+#REF!)</f>
        <v>#REF!</v>
      </c>
      <c r="BR52" s="93" t="e">
        <f>SUM(BO52-BQ52)</f>
        <v>#REF!</v>
      </c>
      <c r="BS52" s="70"/>
      <c r="BT52" s="70"/>
      <c r="BU52" s="70" t="s">
        <v>19</v>
      </c>
      <c r="BV52" s="76" t="str">
        <f>IF(ISBLANK(AZ52),"0",IF(AZ52&gt;AW52,3,IF(AZ52=AW52,1,0)))</f>
        <v>0</v>
      </c>
    </row>
    <row r="53" spans="2:74" ht="13.5" customHeight="1">
      <c r="B53" s="23"/>
      <c r="C53" s="23"/>
      <c r="D53" s="23"/>
      <c r="E53" s="23"/>
      <c r="F53" s="23"/>
      <c r="G53" s="23"/>
      <c r="H53" s="23"/>
      <c r="I53" s="23"/>
      <c r="J53" s="24"/>
      <c r="K53" s="24"/>
      <c r="L53" s="24"/>
      <c r="M53" s="24"/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6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6"/>
      <c r="AX53" s="26"/>
      <c r="AY53" s="26"/>
      <c r="AZ53" s="26"/>
      <c r="BA53" s="26"/>
      <c r="BB53" s="26"/>
      <c r="BC53" s="26"/>
      <c r="BD53" s="21"/>
      <c r="BE53" s="76"/>
      <c r="BF53" s="78"/>
      <c r="BG53" s="78"/>
      <c r="BH53" s="78"/>
      <c r="BI53" s="70"/>
      <c r="BJ53" s="70"/>
      <c r="BK53" s="89"/>
      <c r="BL53" s="89"/>
      <c r="BM53" s="90"/>
      <c r="BN53" s="91"/>
      <c r="BO53" s="91"/>
      <c r="BP53" s="92"/>
      <c r="BQ53" s="91"/>
      <c r="BR53" s="93"/>
      <c r="BS53" s="70"/>
      <c r="BT53" s="70"/>
      <c r="BU53" s="70"/>
      <c r="BV53" s="76"/>
    </row>
    <row r="54" spans="2:74" ht="33">
      <c r="B54" s="116" t="str">
        <f>$A$2</f>
        <v>Vereinsname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21"/>
      <c r="BE54" s="76"/>
      <c r="BF54" s="78"/>
      <c r="BG54" s="78"/>
      <c r="BH54" s="78"/>
      <c r="BI54" s="70"/>
      <c r="BJ54" s="70"/>
      <c r="BK54" s="89"/>
      <c r="BL54" s="89"/>
      <c r="BM54" s="90"/>
      <c r="BN54" s="91"/>
      <c r="BO54" s="91"/>
      <c r="BP54" s="92"/>
      <c r="BQ54" s="91"/>
      <c r="BR54" s="93"/>
      <c r="BS54" s="70"/>
      <c r="BT54" s="70"/>
      <c r="BU54" s="70"/>
      <c r="BV54" s="76"/>
    </row>
    <row r="55" spans="2:74" ht="12.75">
      <c r="B55" s="1" t="s">
        <v>23</v>
      </c>
      <c r="N55" s="21"/>
      <c r="BE55" s="76"/>
      <c r="BF55" s="78"/>
      <c r="BG55" s="78"/>
      <c r="BH55" s="78"/>
      <c r="BI55" s="70"/>
      <c r="BJ55" s="70"/>
      <c r="BK55" s="89"/>
      <c r="BL55" s="89"/>
      <c r="BM55" s="90"/>
      <c r="BN55" s="91"/>
      <c r="BO55" s="91"/>
      <c r="BP55" s="92"/>
      <c r="BQ55" s="91"/>
      <c r="BR55" s="93"/>
      <c r="BS55" s="70"/>
      <c r="BT55" s="70"/>
      <c r="BU55" s="70"/>
      <c r="BV55" s="76"/>
    </row>
    <row r="56" spans="2:74" ht="6" customHeight="1" thickBot="1">
      <c r="B56" s="23"/>
      <c r="C56" s="23"/>
      <c r="D56" s="23"/>
      <c r="E56" s="23"/>
      <c r="F56" s="23"/>
      <c r="G56" s="23"/>
      <c r="H56" s="23"/>
      <c r="I56" s="23"/>
      <c r="J56" s="24"/>
      <c r="K56" s="24"/>
      <c r="L56" s="24"/>
      <c r="M56" s="24"/>
      <c r="N56" s="24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6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6"/>
      <c r="AY56" s="26"/>
      <c r="AZ56" s="26"/>
      <c r="BA56" s="26"/>
      <c r="BB56" s="26"/>
      <c r="BC56" s="26"/>
      <c r="BD56" s="21"/>
      <c r="BE56" s="76"/>
      <c r="BF56" s="78"/>
      <c r="BG56" s="78"/>
      <c r="BH56" s="78"/>
      <c r="BI56" s="70"/>
      <c r="BJ56" s="70"/>
      <c r="BK56" s="89"/>
      <c r="BL56" s="89"/>
      <c r="BM56" s="90"/>
      <c r="BN56" s="91"/>
      <c r="BO56" s="91"/>
      <c r="BP56" s="92"/>
      <c r="BQ56" s="91"/>
      <c r="BR56" s="93"/>
      <c r="BS56" s="70"/>
      <c r="BT56" s="70"/>
      <c r="BU56" s="70"/>
      <c r="BV56" s="76"/>
    </row>
    <row r="57" spans="2:97" s="4" customFormat="1" ht="16.5" customHeight="1" thickBot="1">
      <c r="B57" s="203" t="s">
        <v>14</v>
      </c>
      <c r="C57" s="204"/>
      <c r="D57" s="198"/>
      <c r="E57" s="120"/>
      <c r="F57" s="199"/>
      <c r="G57" s="198" t="s">
        <v>15</v>
      </c>
      <c r="H57" s="120"/>
      <c r="I57" s="199"/>
      <c r="J57" s="198" t="s">
        <v>17</v>
      </c>
      <c r="K57" s="120"/>
      <c r="L57" s="120"/>
      <c r="M57" s="120"/>
      <c r="N57" s="199"/>
      <c r="O57" s="198" t="s">
        <v>18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99"/>
      <c r="AW57" s="198" t="s">
        <v>21</v>
      </c>
      <c r="AX57" s="120"/>
      <c r="AY57" s="120"/>
      <c r="AZ57" s="120"/>
      <c r="BA57" s="199"/>
      <c r="BB57" s="196"/>
      <c r="BC57" s="197"/>
      <c r="BD57" s="46"/>
      <c r="BE57" s="76"/>
      <c r="BF57" s="78"/>
      <c r="BG57" s="78"/>
      <c r="BH57" s="78"/>
      <c r="BI57" s="70"/>
      <c r="BJ57" s="70"/>
      <c r="BK57" s="89"/>
      <c r="BL57" s="89"/>
      <c r="BM57" s="90"/>
      <c r="BN57" s="91"/>
      <c r="BO57" s="91"/>
      <c r="BP57" s="92"/>
      <c r="BQ57" s="91"/>
      <c r="BR57" s="93"/>
      <c r="BS57" s="70"/>
      <c r="BT57" s="70"/>
      <c r="BU57" s="70"/>
      <c r="BV57" s="76"/>
      <c r="BW57" s="73"/>
      <c r="BX57" s="70"/>
      <c r="BY57" s="70"/>
      <c r="BZ57" s="70"/>
      <c r="CA57" s="70"/>
      <c r="CB57" s="70"/>
      <c r="CC57" s="74"/>
      <c r="CD57" s="74"/>
      <c r="CE57" s="74"/>
      <c r="CF57" s="74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</row>
    <row r="58" spans="2:74" ht="15.75" customHeight="1">
      <c r="B58" s="169">
        <v>22</v>
      </c>
      <c r="C58" s="170"/>
      <c r="D58" s="170"/>
      <c r="E58" s="170"/>
      <c r="F58" s="170"/>
      <c r="G58" s="170" t="s">
        <v>16</v>
      </c>
      <c r="H58" s="170"/>
      <c r="I58" s="170"/>
      <c r="J58" s="158">
        <f>J52+$U$10*$X$10+$AL$10</f>
        <v>0.5416666666666662</v>
      </c>
      <c r="K58" s="158"/>
      <c r="L58" s="158"/>
      <c r="M58" s="158"/>
      <c r="N58" s="159"/>
      <c r="O58" s="162" t="str">
        <f>D18</f>
        <v>A3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8" t="s">
        <v>20</v>
      </c>
      <c r="AF58" s="163" t="str">
        <f>D20</f>
        <v>A5</v>
      </c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92"/>
      <c r="AW58" s="166"/>
      <c r="AX58" s="164"/>
      <c r="AY58" s="18" t="s">
        <v>19</v>
      </c>
      <c r="AZ58" s="164"/>
      <c r="BA58" s="165"/>
      <c r="BB58" s="166"/>
      <c r="BC58" s="167"/>
      <c r="BD58" s="21"/>
      <c r="BE58" s="76" t="str">
        <f t="shared" si="5"/>
        <v>0</v>
      </c>
      <c r="BF58" s="78" t="str">
        <f t="shared" si="6"/>
        <v>0</v>
      </c>
      <c r="BG58" s="78" t="s">
        <v>19</v>
      </c>
      <c r="BH58" s="78" t="str">
        <f t="shared" si="7"/>
        <v>0</v>
      </c>
      <c r="BI58" s="70"/>
      <c r="BJ58" s="70"/>
      <c r="BK58" s="89"/>
      <c r="BL58" s="89"/>
      <c r="BM58" s="90">
        <f aca="true" t="shared" si="10" ref="BM58:BM66">AG31</f>
        <v>0</v>
      </c>
      <c r="BN58" s="91" t="e">
        <f>SUM($BH$34+$BF$39+$BH$46+#REF!)</f>
        <v>#REF!</v>
      </c>
      <c r="BO58" s="91" t="e">
        <f>SUM($AZ$34+$AW$39+$AZ$46+#REF!)</f>
        <v>#REF!</v>
      </c>
      <c r="BP58" s="92" t="s">
        <v>19</v>
      </c>
      <c r="BQ58" s="91" t="e">
        <f>SUM($AW$34+$AZ$39+$AW$46+#REF!)</f>
        <v>#REF!</v>
      </c>
      <c r="BR58" s="93" t="e">
        <f t="shared" si="8"/>
        <v>#REF!</v>
      </c>
      <c r="BS58" s="70"/>
      <c r="BT58" s="70"/>
      <c r="BU58" s="70" t="s">
        <v>19</v>
      </c>
      <c r="BV58" s="76" t="str">
        <f t="shared" si="9"/>
        <v>0</v>
      </c>
    </row>
    <row r="59" spans="2:74" ht="15.75" customHeight="1">
      <c r="B59" s="168">
        <v>23</v>
      </c>
      <c r="C59" s="157"/>
      <c r="D59" s="157"/>
      <c r="E59" s="157"/>
      <c r="F59" s="157"/>
      <c r="G59" s="157" t="s">
        <v>22</v>
      </c>
      <c r="H59" s="157"/>
      <c r="I59" s="157"/>
      <c r="J59" s="158">
        <f>J58+$U$10*$X$10+$AL$10</f>
        <v>0.5486111111111106</v>
      </c>
      <c r="K59" s="158"/>
      <c r="L59" s="158"/>
      <c r="M59" s="158"/>
      <c r="N59" s="159"/>
      <c r="O59" s="160" t="str">
        <f>AG18</f>
        <v>B3</v>
      </c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8" t="s">
        <v>20</v>
      </c>
      <c r="AF59" s="122" t="str">
        <f>AG20</f>
        <v>B5</v>
      </c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3"/>
      <c r="AW59" s="124"/>
      <c r="AX59" s="125"/>
      <c r="AY59" s="8" t="s">
        <v>19</v>
      </c>
      <c r="AZ59" s="125"/>
      <c r="BA59" s="126"/>
      <c r="BB59" s="124"/>
      <c r="BC59" s="127"/>
      <c r="BD59" s="21"/>
      <c r="BE59" s="76" t="str">
        <f t="shared" si="5"/>
        <v>0</v>
      </c>
      <c r="BF59" s="78" t="str">
        <f t="shared" si="6"/>
        <v>0</v>
      </c>
      <c r="BG59" s="78" t="s">
        <v>19</v>
      </c>
      <c r="BH59" s="78" t="str">
        <f t="shared" si="7"/>
        <v>0</v>
      </c>
      <c r="BI59" s="70"/>
      <c r="BJ59" s="70"/>
      <c r="BK59" s="89"/>
      <c r="BL59" s="89"/>
      <c r="BM59" s="90">
        <f t="shared" si="10"/>
        <v>0</v>
      </c>
      <c r="BN59" s="91" t="e">
        <f>SUM($BH$34+$BF$39+$BH$46+#REF!)</f>
        <v>#REF!</v>
      </c>
      <c r="BO59" s="91" t="e">
        <f>SUM($AZ$34+$AW$39+$AZ$46+#REF!)</f>
        <v>#REF!</v>
      </c>
      <c r="BP59" s="92" t="s">
        <v>19</v>
      </c>
      <c r="BQ59" s="91" t="e">
        <f>SUM($AW$34+$AZ$39+$AW$46+#REF!)</f>
        <v>#REF!</v>
      </c>
      <c r="BR59" s="93" t="e">
        <f t="shared" si="8"/>
        <v>#REF!</v>
      </c>
      <c r="BS59" s="70"/>
      <c r="BT59" s="70"/>
      <c r="BU59" s="70" t="s">
        <v>19</v>
      </c>
      <c r="BV59" s="76" t="str">
        <f t="shared" si="9"/>
        <v>0</v>
      </c>
    </row>
    <row r="60" spans="2:74" ht="15.75" customHeight="1" thickBot="1">
      <c r="B60" s="195">
        <v>24</v>
      </c>
      <c r="C60" s="189"/>
      <c r="D60" s="189"/>
      <c r="E60" s="189"/>
      <c r="F60" s="189"/>
      <c r="G60" s="189" t="s">
        <v>31</v>
      </c>
      <c r="H60" s="189"/>
      <c r="I60" s="189"/>
      <c r="J60" s="190">
        <f aca="true" t="shared" si="11" ref="J60:J66">J59+$U$10*$X$10+$AL$10</f>
        <v>0.555555555555555</v>
      </c>
      <c r="K60" s="190"/>
      <c r="L60" s="190"/>
      <c r="M60" s="190"/>
      <c r="N60" s="191"/>
      <c r="O60" s="161" t="str">
        <f>R25</f>
        <v>C3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31" t="s">
        <v>20</v>
      </c>
      <c r="AF60" s="128" t="str">
        <f>R27</f>
        <v>C5</v>
      </c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9"/>
      <c r="AW60" s="130"/>
      <c r="AX60" s="131"/>
      <c r="AY60" s="31" t="s">
        <v>19</v>
      </c>
      <c r="AZ60" s="131"/>
      <c r="BA60" s="132"/>
      <c r="BB60" s="130"/>
      <c r="BC60" s="133"/>
      <c r="BD60" s="21"/>
      <c r="BE60" s="76" t="str">
        <f t="shared" si="5"/>
        <v>0</v>
      </c>
      <c r="BF60" s="78" t="str">
        <f t="shared" si="6"/>
        <v>0</v>
      </c>
      <c r="BG60" s="78" t="s">
        <v>19</v>
      </c>
      <c r="BH60" s="78" t="str">
        <f t="shared" si="7"/>
        <v>0</v>
      </c>
      <c r="BI60" s="70"/>
      <c r="BJ60" s="70"/>
      <c r="BK60" s="89"/>
      <c r="BL60" s="89"/>
      <c r="BM60" s="90">
        <f t="shared" si="10"/>
        <v>0</v>
      </c>
      <c r="BN60" s="91" t="e">
        <f>SUM($BH$34+$BF$39+$BH$46+#REF!)</f>
        <v>#REF!</v>
      </c>
      <c r="BO60" s="91" t="e">
        <f>SUM($AZ$34+$AW$39+$AZ$46+#REF!)</f>
        <v>#REF!</v>
      </c>
      <c r="BP60" s="92" t="s">
        <v>19</v>
      </c>
      <c r="BQ60" s="91" t="e">
        <f>SUM($AW$34+$AZ$39+$AW$46+#REF!)</f>
        <v>#REF!</v>
      </c>
      <c r="BR60" s="93" t="e">
        <f t="shared" si="8"/>
        <v>#REF!</v>
      </c>
      <c r="BS60" s="70"/>
      <c r="BT60" s="70"/>
      <c r="BU60" s="70" t="s">
        <v>19</v>
      </c>
      <c r="BV60" s="76" t="str">
        <f t="shared" si="9"/>
        <v>0</v>
      </c>
    </row>
    <row r="61" spans="2:74" ht="15.75" customHeight="1">
      <c r="B61" s="169">
        <v>25</v>
      </c>
      <c r="C61" s="170"/>
      <c r="D61" s="170"/>
      <c r="E61" s="170"/>
      <c r="F61" s="170"/>
      <c r="G61" s="170" t="s">
        <v>16</v>
      </c>
      <c r="H61" s="170"/>
      <c r="I61" s="170"/>
      <c r="J61" s="193">
        <f t="shared" si="11"/>
        <v>0.5624999999999994</v>
      </c>
      <c r="K61" s="193"/>
      <c r="L61" s="193"/>
      <c r="M61" s="193"/>
      <c r="N61" s="194"/>
      <c r="O61" s="162" t="str">
        <f>D19</f>
        <v>A4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8" t="s">
        <v>20</v>
      </c>
      <c r="AF61" s="163" t="str">
        <f>D16</f>
        <v>A1</v>
      </c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92"/>
      <c r="AW61" s="166"/>
      <c r="AX61" s="164"/>
      <c r="AY61" s="18" t="s">
        <v>19</v>
      </c>
      <c r="AZ61" s="164"/>
      <c r="BA61" s="165"/>
      <c r="BB61" s="166"/>
      <c r="BC61" s="167"/>
      <c r="BD61" s="21"/>
      <c r="BE61" s="76" t="str">
        <f t="shared" si="5"/>
        <v>0</v>
      </c>
      <c r="BF61" s="78" t="str">
        <f t="shared" si="6"/>
        <v>0</v>
      </c>
      <c r="BG61" s="78" t="s">
        <v>19</v>
      </c>
      <c r="BH61" s="78" t="str">
        <f t="shared" si="7"/>
        <v>0</v>
      </c>
      <c r="BI61" s="70"/>
      <c r="BJ61" s="70"/>
      <c r="BK61" s="89"/>
      <c r="BL61" s="89"/>
      <c r="BM61" s="90">
        <f t="shared" si="10"/>
        <v>0</v>
      </c>
      <c r="BN61" s="91" t="e">
        <f>SUM($BH$34+$BF$39+$BH$46+#REF!)</f>
        <v>#REF!</v>
      </c>
      <c r="BO61" s="91" t="e">
        <f>SUM($AZ$34+$AW$39+$AZ$46+#REF!)</f>
        <v>#REF!</v>
      </c>
      <c r="BP61" s="92" t="s">
        <v>19</v>
      </c>
      <c r="BQ61" s="91" t="e">
        <f>SUM($AW$34+$AZ$39+$AW$46+#REF!)</f>
        <v>#REF!</v>
      </c>
      <c r="BR61" s="93" t="e">
        <f t="shared" si="8"/>
        <v>#REF!</v>
      </c>
      <c r="BS61" s="70"/>
      <c r="BT61" s="70"/>
      <c r="BU61" s="70" t="s">
        <v>19</v>
      </c>
      <c r="BV61" s="76" t="str">
        <f t="shared" si="9"/>
        <v>0</v>
      </c>
    </row>
    <row r="62" spans="2:74" ht="15.75" customHeight="1">
      <c r="B62" s="168">
        <v>26</v>
      </c>
      <c r="C62" s="157"/>
      <c r="D62" s="157"/>
      <c r="E62" s="157"/>
      <c r="F62" s="157"/>
      <c r="G62" s="157" t="s">
        <v>22</v>
      </c>
      <c r="H62" s="157"/>
      <c r="I62" s="157"/>
      <c r="J62" s="158">
        <f t="shared" si="11"/>
        <v>0.5694444444444439</v>
      </c>
      <c r="K62" s="158"/>
      <c r="L62" s="158"/>
      <c r="M62" s="158"/>
      <c r="N62" s="159"/>
      <c r="O62" s="160" t="str">
        <f>AG19</f>
        <v>B4</v>
      </c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8" t="s">
        <v>20</v>
      </c>
      <c r="AF62" s="122" t="str">
        <f>AG16</f>
        <v>B1</v>
      </c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3"/>
      <c r="AW62" s="124"/>
      <c r="AX62" s="125"/>
      <c r="AY62" s="8" t="s">
        <v>19</v>
      </c>
      <c r="AZ62" s="125"/>
      <c r="BA62" s="126"/>
      <c r="BB62" s="124"/>
      <c r="BC62" s="127"/>
      <c r="BD62" s="21"/>
      <c r="BE62" s="76" t="str">
        <f t="shared" si="5"/>
        <v>0</v>
      </c>
      <c r="BF62" s="78" t="str">
        <f t="shared" si="6"/>
        <v>0</v>
      </c>
      <c r="BG62" s="78" t="s">
        <v>19</v>
      </c>
      <c r="BH62" s="78" t="str">
        <f t="shared" si="7"/>
        <v>0</v>
      </c>
      <c r="BI62" s="70"/>
      <c r="BJ62" s="70"/>
      <c r="BK62" s="89"/>
      <c r="BL62" s="89"/>
      <c r="BM62" s="90">
        <f t="shared" si="10"/>
        <v>0</v>
      </c>
      <c r="BN62" s="91" t="e">
        <f>SUM($BH$34+$BF$39+$BH$46+#REF!)</f>
        <v>#REF!</v>
      </c>
      <c r="BO62" s="91" t="e">
        <f>SUM($AZ$34+$AW$39+$AZ$46+#REF!)</f>
        <v>#REF!</v>
      </c>
      <c r="BP62" s="92" t="s">
        <v>19</v>
      </c>
      <c r="BQ62" s="91" t="e">
        <f>SUM($AW$34+$AZ$39+$AW$46+#REF!)</f>
        <v>#REF!</v>
      </c>
      <c r="BR62" s="93" t="e">
        <f t="shared" si="8"/>
        <v>#REF!</v>
      </c>
      <c r="BS62" s="70"/>
      <c r="BT62" s="70"/>
      <c r="BU62" s="70" t="s">
        <v>19</v>
      </c>
      <c r="BV62" s="76" t="str">
        <f t="shared" si="9"/>
        <v>0</v>
      </c>
    </row>
    <row r="63" spans="2:74" ht="15.75" customHeight="1" thickBot="1">
      <c r="B63" s="195">
        <v>27</v>
      </c>
      <c r="C63" s="189"/>
      <c r="D63" s="189"/>
      <c r="E63" s="189"/>
      <c r="F63" s="189"/>
      <c r="G63" s="189" t="s">
        <v>31</v>
      </c>
      <c r="H63" s="189"/>
      <c r="I63" s="189"/>
      <c r="J63" s="190">
        <f t="shared" si="11"/>
        <v>0.5763888888888883</v>
      </c>
      <c r="K63" s="190"/>
      <c r="L63" s="190"/>
      <c r="M63" s="190"/>
      <c r="N63" s="191"/>
      <c r="O63" s="161" t="str">
        <f>R26</f>
        <v>C4</v>
      </c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31" t="s">
        <v>20</v>
      </c>
      <c r="AF63" s="128" t="str">
        <f>R23</f>
        <v>C1</v>
      </c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9"/>
      <c r="AW63" s="130"/>
      <c r="AX63" s="131"/>
      <c r="AY63" s="31" t="s">
        <v>19</v>
      </c>
      <c r="AZ63" s="131"/>
      <c r="BA63" s="132"/>
      <c r="BB63" s="130"/>
      <c r="BC63" s="133"/>
      <c r="BD63" s="21"/>
      <c r="BE63" s="76" t="str">
        <f t="shared" si="5"/>
        <v>0</v>
      </c>
      <c r="BF63" s="78" t="str">
        <f t="shared" si="6"/>
        <v>0</v>
      </c>
      <c r="BG63" s="78" t="s">
        <v>19</v>
      </c>
      <c r="BH63" s="78" t="str">
        <f t="shared" si="7"/>
        <v>0</v>
      </c>
      <c r="BI63" s="70"/>
      <c r="BJ63" s="70"/>
      <c r="BK63" s="89"/>
      <c r="BL63" s="89"/>
      <c r="BM63" s="90">
        <f t="shared" si="10"/>
        <v>0</v>
      </c>
      <c r="BN63" s="91" t="e">
        <f>SUM($BH$34+$BF$39+$BH$46+#REF!)</f>
        <v>#REF!</v>
      </c>
      <c r="BO63" s="91" t="e">
        <f>SUM($AZ$34+$AW$39+$AZ$46+#REF!)</f>
        <v>#REF!</v>
      </c>
      <c r="BP63" s="92" t="s">
        <v>19</v>
      </c>
      <c r="BQ63" s="91" t="e">
        <f>SUM($AW$34+$AZ$39+$AW$46+#REF!)</f>
        <v>#REF!</v>
      </c>
      <c r="BR63" s="93" t="e">
        <f t="shared" si="8"/>
        <v>#REF!</v>
      </c>
      <c r="BS63" s="70"/>
      <c r="BT63" s="70"/>
      <c r="BU63" s="70" t="s">
        <v>19</v>
      </c>
      <c r="BV63" s="76" t="str">
        <f t="shared" si="9"/>
        <v>0</v>
      </c>
    </row>
    <row r="64" spans="2:74" ht="15.75" customHeight="1">
      <c r="B64" s="169">
        <v>28</v>
      </c>
      <c r="C64" s="170"/>
      <c r="D64" s="170"/>
      <c r="E64" s="170"/>
      <c r="F64" s="170"/>
      <c r="G64" s="170" t="s">
        <v>16</v>
      </c>
      <c r="H64" s="170"/>
      <c r="I64" s="170"/>
      <c r="J64" s="193">
        <f t="shared" si="11"/>
        <v>0.5833333333333327</v>
      </c>
      <c r="K64" s="193"/>
      <c r="L64" s="193"/>
      <c r="M64" s="193"/>
      <c r="N64" s="194"/>
      <c r="O64" s="162" t="str">
        <f>D20</f>
        <v>A5</v>
      </c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8" t="s">
        <v>20</v>
      </c>
      <c r="AF64" s="163" t="str">
        <f>D17</f>
        <v>A2</v>
      </c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92"/>
      <c r="AW64" s="166"/>
      <c r="AX64" s="164"/>
      <c r="AY64" s="18" t="s">
        <v>19</v>
      </c>
      <c r="AZ64" s="164"/>
      <c r="BA64" s="165"/>
      <c r="BB64" s="166"/>
      <c r="BC64" s="167"/>
      <c r="BD64" s="21"/>
      <c r="BE64" s="76" t="str">
        <f t="shared" si="5"/>
        <v>0</v>
      </c>
      <c r="BF64" s="78" t="str">
        <f t="shared" si="6"/>
        <v>0</v>
      </c>
      <c r="BG64" s="78" t="s">
        <v>19</v>
      </c>
      <c r="BH64" s="78" t="str">
        <f t="shared" si="7"/>
        <v>0</v>
      </c>
      <c r="BI64" s="70"/>
      <c r="BJ64" s="70"/>
      <c r="BK64" s="89"/>
      <c r="BL64" s="89"/>
      <c r="BM64" s="90">
        <f t="shared" si="10"/>
        <v>0</v>
      </c>
      <c r="BN64" s="91" t="e">
        <f>SUM($BH$34+$BF$39+$BH$46+#REF!)</f>
        <v>#REF!</v>
      </c>
      <c r="BO64" s="91" t="e">
        <f>SUM($AZ$34+$AW$39+$AZ$46+#REF!)</f>
        <v>#REF!</v>
      </c>
      <c r="BP64" s="92" t="s">
        <v>19</v>
      </c>
      <c r="BQ64" s="91" t="e">
        <f>SUM($AW$34+$AZ$39+$AW$46+#REF!)</f>
        <v>#REF!</v>
      </c>
      <c r="BR64" s="93" t="e">
        <f t="shared" si="8"/>
        <v>#REF!</v>
      </c>
      <c r="BS64" s="70"/>
      <c r="BT64" s="70"/>
      <c r="BU64" s="70" t="s">
        <v>19</v>
      </c>
      <c r="BV64" s="76" t="str">
        <f t="shared" si="9"/>
        <v>0</v>
      </c>
    </row>
    <row r="65" spans="2:74" ht="15.75" customHeight="1">
      <c r="B65" s="168">
        <v>29</v>
      </c>
      <c r="C65" s="157"/>
      <c r="D65" s="157"/>
      <c r="E65" s="157"/>
      <c r="F65" s="157"/>
      <c r="G65" s="157" t="s">
        <v>22</v>
      </c>
      <c r="H65" s="157"/>
      <c r="I65" s="157"/>
      <c r="J65" s="158">
        <f t="shared" si="11"/>
        <v>0.5902777777777771</v>
      </c>
      <c r="K65" s="158"/>
      <c r="L65" s="158"/>
      <c r="M65" s="158"/>
      <c r="N65" s="159"/>
      <c r="O65" s="160" t="str">
        <f>AG20</f>
        <v>B5</v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8" t="s">
        <v>20</v>
      </c>
      <c r="AF65" s="122" t="str">
        <f>AG17</f>
        <v>B2</v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124"/>
      <c r="AX65" s="125"/>
      <c r="AY65" s="8" t="s">
        <v>19</v>
      </c>
      <c r="AZ65" s="125"/>
      <c r="BA65" s="126"/>
      <c r="BB65" s="124"/>
      <c r="BC65" s="127"/>
      <c r="BD65" s="21"/>
      <c r="BE65" s="76" t="str">
        <f t="shared" si="5"/>
        <v>0</v>
      </c>
      <c r="BF65" s="78" t="str">
        <f t="shared" si="6"/>
        <v>0</v>
      </c>
      <c r="BG65" s="78" t="s">
        <v>19</v>
      </c>
      <c r="BH65" s="78" t="str">
        <f t="shared" si="7"/>
        <v>0</v>
      </c>
      <c r="BI65" s="70"/>
      <c r="BJ65" s="70"/>
      <c r="BK65" s="89"/>
      <c r="BL65" s="89"/>
      <c r="BM65" s="90">
        <f t="shared" si="10"/>
        <v>0</v>
      </c>
      <c r="BN65" s="91" t="e">
        <f>SUM($BH$34+$BF$39+$BH$46+#REF!)</f>
        <v>#REF!</v>
      </c>
      <c r="BO65" s="91" t="e">
        <f>SUM($AZ$34+$AW$39+$AZ$46+#REF!)</f>
        <v>#REF!</v>
      </c>
      <c r="BP65" s="92" t="s">
        <v>19</v>
      </c>
      <c r="BQ65" s="91" t="e">
        <f>SUM($AW$34+$AZ$39+$AW$46+#REF!)</f>
        <v>#REF!</v>
      </c>
      <c r="BR65" s="93" t="e">
        <f t="shared" si="8"/>
        <v>#REF!</v>
      </c>
      <c r="BS65" s="70"/>
      <c r="BT65" s="70"/>
      <c r="BU65" s="70" t="s">
        <v>19</v>
      </c>
      <c r="BV65" s="76" t="str">
        <f t="shared" si="9"/>
        <v>0</v>
      </c>
    </row>
    <row r="66" spans="2:74" ht="15.75" customHeight="1" thickBot="1">
      <c r="B66" s="195">
        <v>30</v>
      </c>
      <c r="C66" s="189"/>
      <c r="D66" s="189"/>
      <c r="E66" s="189"/>
      <c r="F66" s="189"/>
      <c r="G66" s="189" t="s">
        <v>31</v>
      </c>
      <c r="H66" s="189"/>
      <c r="I66" s="189"/>
      <c r="J66" s="190">
        <f t="shared" si="11"/>
        <v>0.5972222222222215</v>
      </c>
      <c r="K66" s="190"/>
      <c r="L66" s="190"/>
      <c r="M66" s="190"/>
      <c r="N66" s="191"/>
      <c r="O66" s="161" t="str">
        <f>R27</f>
        <v>C5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31" t="s">
        <v>20</v>
      </c>
      <c r="AF66" s="128" t="str">
        <f>R24</f>
        <v>C2</v>
      </c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9"/>
      <c r="AW66" s="130"/>
      <c r="AX66" s="131"/>
      <c r="AY66" s="31" t="s">
        <v>19</v>
      </c>
      <c r="AZ66" s="131"/>
      <c r="BA66" s="132"/>
      <c r="BB66" s="130"/>
      <c r="BC66" s="133"/>
      <c r="BD66" s="21"/>
      <c r="BE66" s="76" t="str">
        <f t="shared" si="5"/>
        <v>0</v>
      </c>
      <c r="BF66" s="78" t="str">
        <f t="shared" si="6"/>
        <v>0</v>
      </c>
      <c r="BG66" s="78" t="s">
        <v>19</v>
      </c>
      <c r="BH66" s="78" t="str">
        <f t="shared" si="7"/>
        <v>0</v>
      </c>
      <c r="BI66" s="70"/>
      <c r="BJ66" s="70"/>
      <c r="BK66" s="89"/>
      <c r="BL66" s="89"/>
      <c r="BM66" s="90">
        <f t="shared" si="10"/>
        <v>0</v>
      </c>
      <c r="BN66" s="91" t="e">
        <f>SUM($BH$34+$BF$39+$BH$46+#REF!)</f>
        <v>#REF!</v>
      </c>
      <c r="BO66" s="91" t="e">
        <f>SUM($AZ$34+$AW$39+$AZ$46+#REF!)</f>
        <v>#REF!</v>
      </c>
      <c r="BP66" s="92" t="s">
        <v>19</v>
      </c>
      <c r="BQ66" s="91" t="e">
        <f>SUM($AW$34+$AZ$39+$AW$46+#REF!)</f>
        <v>#REF!</v>
      </c>
      <c r="BR66" s="93" t="e">
        <f t="shared" si="8"/>
        <v>#REF!</v>
      </c>
      <c r="BS66" s="70"/>
      <c r="BT66" s="70"/>
      <c r="BU66" s="70" t="s">
        <v>19</v>
      </c>
      <c r="BV66" s="76" t="str">
        <f t="shared" si="9"/>
        <v>0</v>
      </c>
    </row>
    <row r="67" spans="2:60" ht="5.25" customHeight="1">
      <c r="B67" s="23"/>
      <c r="C67" s="23"/>
      <c r="D67" s="23"/>
      <c r="E67" s="23"/>
      <c r="F67" s="23"/>
      <c r="G67" s="23"/>
      <c r="H67" s="23"/>
      <c r="I67" s="23"/>
      <c r="J67" s="24"/>
      <c r="K67" s="24"/>
      <c r="L67" s="24"/>
      <c r="M67" s="24"/>
      <c r="N67" s="24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6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6"/>
      <c r="AY67" s="26"/>
      <c r="AZ67" s="26"/>
      <c r="BA67" s="26"/>
      <c r="BB67" s="26"/>
      <c r="BC67" s="26"/>
      <c r="BD67" s="21"/>
      <c r="BF67" s="78"/>
      <c r="BG67" s="78"/>
      <c r="BH67" s="78"/>
    </row>
    <row r="68" ht="6.75" customHeight="1"/>
    <row r="69" spans="2:88" ht="12.75">
      <c r="B69" s="1" t="s">
        <v>27</v>
      </c>
      <c r="CE69" s="96"/>
      <c r="CF69" s="96"/>
      <c r="CG69" s="97"/>
      <c r="CH69" s="97"/>
      <c r="CI69" s="97"/>
      <c r="CJ69" s="97"/>
    </row>
    <row r="70" spans="83:88" ht="6" customHeight="1" thickBot="1">
      <c r="CE70" s="96"/>
      <c r="CF70" s="96"/>
      <c r="CG70" s="97"/>
      <c r="CH70" s="97"/>
      <c r="CI70" s="97"/>
      <c r="CJ70" s="97"/>
    </row>
    <row r="71" spans="2:97" s="11" customFormat="1" ht="13.5" customHeight="1" thickBot="1">
      <c r="B71" s="119" t="s">
        <v>12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1"/>
      <c r="P71" s="119" t="s">
        <v>24</v>
      </c>
      <c r="Q71" s="120"/>
      <c r="R71" s="121"/>
      <c r="S71" s="119" t="s">
        <v>25</v>
      </c>
      <c r="T71" s="120"/>
      <c r="U71" s="120"/>
      <c r="V71" s="120"/>
      <c r="W71" s="121"/>
      <c r="X71" s="119" t="s">
        <v>26</v>
      </c>
      <c r="Y71" s="120"/>
      <c r="Z71" s="121"/>
      <c r="AA71" s="12"/>
      <c r="AB71" s="12"/>
      <c r="AC71" s="12"/>
      <c r="AD71" s="12"/>
      <c r="AE71" s="119" t="s">
        <v>13</v>
      </c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1"/>
      <c r="AS71" s="119" t="s">
        <v>24</v>
      </c>
      <c r="AT71" s="120"/>
      <c r="AU71" s="121"/>
      <c r="AV71" s="119" t="s">
        <v>25</v>
      </c>
      <c r="AW71" s="120"/>
      <c r="AX71" s="120"/>
      <c r="AY71" s="120"/>
      <c r="AZ71" s="121"/>
      <c r="BA71" s="119" t="s">
        <v>26</v>
      </c>
      <c r="BB71" s="120"/>
      <c r="BC71" s="121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9"/>
      <c r="BW71" s="99"/>
      <c r="BX71" s="98"/>
      <c r="BY71" s="79" t="s">
        <v>59</v>
      </c>
      <c r="BZ71" s="70" t="s">
        <v>24</v>
      </c>
      <c r="CA71" s="118" t="s">
        <v>25</v>
      </c>
      <c r="CB71" s="118"/>
      <c r="CC71" s="118"/>
      <c r="CD71" s="80" t="s">
        <v>26</v>
      </c>
      <c r="CE71" s="100"/>
      <c r="CF71" s="100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</row>
    <row r="72" spans="2:88" ht="12.75">
      <c r="B72" s="156" t="s">
        <v>8</v>
      </c>
      <c r="C72" s="134"/>
      <c r="D72" s="171" t="str">
        <f>$BY$33</f>
        <v>A1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3"/>
      <c r="P72" s="135">
        <f>$BZ$33</f>
        <v>0</v>
      </c>
      <c r="Q72" s="136"/>
      <c r="R72" s="137"/>
      <c r="S72" s="134">
        <f>$CA$33</f>
        <v>0</v>
      </c>
      <c r="T72" s="134"/>
      <c r="U72" s="13" t="s">
        <v>19</v>
      </c>
      <c r="V72" s="134">
        <f>$CC$33</f>
        <v>0</v>
      </c>
      <c r="W72" s="134"/>
      <c r="X72" s="145">
        <f>$CD$33</f>
        <v>0</v>
      </c>
      <c r="Y72" s="146"/>
      <c r="Z72" s="147"/>
      <c r="AA72" s="4"/>
      <c r="AB72" s="4"/>
      <c r="AC72" s="4"/>
      <c r="AD72" s="4"/>
      <c r="AE72" s="156" t="s">
        <v>8</v>
      </c>
      <c r="AF72" s="134"/>
      <c r="AG72" s="171" t="str">
        <f>$BY$40</f>
        <v>B1</v>
      </c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3"/>
      <c r="AS72" s="135">
        <f>$BZ$40</f>
        <v>0</v>
      </c>
      <c r="AT72" s="136"/>
      <c r="AU72" s="137"/>
      <c r="AV72" s="134">
        <f>$CA$40</f>
        <v>0</v>
      </c>
      <c r="AW72" s="134"/>
      <c r="AX72" s="13" t="s">
        <v>19</v>
      </c>
      <c r="AY72" s="134">
        <f>$CC$40</f>
        <v>0</v>
      </c>
      <c r="AZ72" s="134"/>
      <c r="BA72" s="145">
        <f>$CD$40</f>
        <v>0</v>
      </c>
      <c r="BB72" s="146"/>
      <c r="BC72" s="147"/>
      <c r="BY72" s="70" t="str">
        <f>$D$74</f>
        <v>A3</v>
      </c>
      <c r="BZ72" s="76">
        <f>$P$74</f>
        <v>0</v>
      </c>
      <c r="CA72" s="74">
        <f>$S$74</f>
        <v>0</v>
      </c>
      <c r="CB72" s="86" t="s">
        <v>19</v>
      </c>
      <c r="CC72" s="87">
        <f>$V$74</f>
        <v>0</v>
      </c>
      <c r="CD72" s="107">
        <f>$X$74</f>
        <v>0</v>
      </c>
      <c r="CE72" s="96"/>
      <c r="CF72" s="96"/>
      <c r="CG72" s="97"/>
      <c r="CH72" s="97"/>
      <c r="CI72" s="97"/>
      <c r="CJ72" s="97"/>
    </row>
    <row r="73" spans="2:88" ht="12.75">
      <c r="B73" s="174" t="s">
        <v>9</v>
      </c>
      <c r="C73" s="144"/>
      <c r="D73" s="175" t="str">
        <f>$BY$34</f>
        <v>A2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7"/>
      <c r="P73" s="141">
        <f>$BZ$34</f>
        <v>0</v>
      </c>
      <c r="Q73" s="142"/>
      <c r="R73" s="143"/>
      <c r="S73" s="144">
        <f>$CA$34</f>
        <v>0</v>
      </c>
      <c r="T73" s="144"/>
      <c r="U73" s="14" t="s">
        <v>19</v>
      </c>
      <c r="V73" s="144">
        <f>$CC$34</f>
        <v>0</v>
      </c>
      <c r="W73" s="144"/>
      <c r="X73" s="138">
        <f>$CD$34</f>
        <v>0</v>
      </c>
      <c r="Y73" s="139"/>
      <c r="Z73" s="140"/>
      <c r="AA73" s="4"/>
      <c r="AB73" s="4"/>
      <c r="AC73" s="4"/>
      <c r="AD73" s="4"/>
      <c r="AE73" s="174" t="s">
        <v>9</v>
      </c>
      <c r="AF73" s="144"/>
      <c r="AG73" s="175" t="str">
        <f>$BY$41</f>
        <v>B2</v>
      </c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7"/>
      <c r="AS73" s="141">
        <f>$BZ$41</f>
        <v>0</v>
      </c>
      <c r="AT73" s="142"/>
      <c r="AU73" s="143"/>
      <c r="AV73" s="144">
        <f>$CA$41</f>
        <v>0</v>
      </c>
      <c r="AW73" s="144"/>
      <c r="AX73" s="14" t="s">
        <v>19</v>
      </c>
      <c r="AY73" s="144">
        <f>$CC$41</f>
        <v>0</v>
      </c>
      <c r="AZ73" s="144"/>
      <c r="BA73" s="138">
        <f>$CD$41</f>
        <v>0</v>
      </c>
      <c r="BB73" s="139"/>
      <c r="BC73" s="140"/>
      <c r="BY73" s="70" t="str">
        <f>$AG$74</f>
        <v>B3</v>
      </c>
      <c r="BZ73" s="76">
        <f>$AS$74</f>
        <v>0</v>
      </c>
      <c r="CA73" s="74">
        <f>$AV$74</f>
        <v>0</v>
      </c>
      <c r="CB73" s="86" t="s">
        <v>19</v>
      </c>
      <c r="CC73" s="87">
        <f>$AY$74</f>
        <v>0</v>
      </c>
      <c r="CD73" s="107">
        <f>$BA$74</f>
        <v>0</v>
      </c>
      <c r="CE73" s="96"/>
      <c r="CF73" s="96"/>
      <c r="CG73" s="97"/>
      <c r="CH73" s="97"/>
      <c r="CI73" s="97"/>
      <c r="CJ73" s="97"/>
    </row>
    <row r="74" spans="2:88" ht="12.75">
      <c r="B74" s="174" t="s">
        <v>10</v>
      </c>
      <c r="C74" s="144"/>
      <c r="D74" s="175" t="str">
        <f>$BY$35</f>
        <v>A3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7"/>
      <c r="P74" s="141">
        <f>$BZ$35</f>
        <v>0</v>
      </c>
      <c r="Q74" s="142"/>
      <c r="R74" s="143"/>
      <c r="S74" s="144">
        <f>$CA$35</f>
        <v>0</v>
      </c>
      <c r="T74" s="144"/>
      <c r="U74" s="14" t="s">
        <v>19</v>
      </c>
      <c r="V74" s="144">
        <f>$CC$35</f>
        <v>0</v>
      </c>
      <c r="W74" s="144"/>
      <c r="X74" s="138">
        <f>$CD$35</f>
        <v>0</v>
      </c>
      <c r="Y74" s="139"/>
      <c r="Z74" s="140"/>
      <c r="AA74" s="4"/>
      <c r="AB74" s="4"/>
      <c r="AC74" s="4"/>
      <c r="AD74" s="4"/>
      <c r="AE74" s="174" t="s">
        <v>10</v>
      </c>
      <c r="AF74" s="144"/>
      <c r="AG74" s="175" t="str">
        <f>$BY$42</f>
        <v>B3</v>
      </c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7"/>
      <c r="AS74" s="141">
        <f>$BZ$42</f>
        <v>0</v>
      </c>
      <c r="AT74" s="142"/>
      <c r="AU74" s="143"/>
      <c r="AV74" s="144">
        <f>$CA$42</f>
        <v>0</v>
      </c>
      <c r="AW74" s="144"/>
      <c r="AX74" s="14" t="s">
        <v>19</v>
      </c>
      <c r="AY74" s="144">
        <f>$CC$42</f>
        <v>0</v>
      </c>
      <c r="AZ74" s="144"/>
      <c r="BA74" s="138">
        <f>$CD$42</f>
        <v>0</v>
      </c>
      <c r="BB74" s="139"/>
      <c r="BC74" s="140"/>
      <c r="BY74" s="70" t="str">
        <f>$R$81</f>
        <v>C3</v>
      </c>
      <c r="BZ74" s="76">
        <f>$AD$81</f>
        <v>0</v>
      </c>
      <c r="CA74" s="74">
        <f>$AG$81</f>
        <v>0</v>
      </c>
      <c r="CB74" s="86" t="s">
        <v>19</v>
      </c>
      <c r="CC74" s="87">
        <f>$AJ$81</f>
        <v>0</v>
      </c>
      <c r="CD74" s="107">
        <f>$AL$81</f>
        <v>0</v>
      </c>
      <c r="CE74" s="96"/>
      <c r="CF74" s="96"/>
      <c r="CG74" s="97"/>
      <c r="CH74" s="97"/>
      <c r="CI74" s="97"/>
      <c r="CJ74" s="97"/>
    </row>
    <row r="75" spans="2:88" ht="12.75">
      <c r="B75" s="174" t="s">
        <v>11</v>
      </c>
      <c r="C75" s="144"/>
      <c r="D75" s="175" t="str">
        <f>$BY$36</f>
        <v>A4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7"/>
      <c r="P75" s="141">
        <f>$BZ$36</f>
        <v>0</v>
      </c>
      <c r="Q75" s="142"/>
      <c r="R75" s="143"/>
      <c r="S75" s="144">
        <f>$CA$36</f>
        <v>0</v>
      </c>
      <c r="T75" s="144"/>
      <c r="U75" s="14" t="s">
        <v>19</v>
      </c>
      <c r="V75" s="144">
        <f>$CC$36</f>
        <v>0</v>
      </c>
      <c r="W75" s="144"/>
      <c r="X75" s="138">
        <f>$CD$36</f>
        <v>0</v>
      </c>
      <c r="Y75" s="139"/>
      <c r="Z75" s="140"/>
      <c r="AA75" s="4"/>
      <c r="AB75" s="4"/>
      <c r="AC75" s="4"/>
      <c r="AD75" s="4"/>
      <c r="AE75" s="174" t="s">
        <v>11</v>
      </c>
      <c r="AF75" s="144"/>
      <c r="AG75" s="175" t="str">
        <f>$BY$43</f>
        <v>B4</v>
      </c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7"/>
      <c r="AS75" s="141">
        <f>$BZ$43</f>
        <v>0</v>
      </c>
      <c r="AT75" s="142"/>
      <c r="AU75" s="143"/>
      <c r="AV75" s="144">
        <f>$CA$43</f>
        <v>0</v>
      </c>
      <c r="AW75" s="144"/>
      <c r="AX75" s="14" t="s">
        <v>19</v>
      </c>
      <c r="AY75" s="144">
        <f>$CC$43</f>
        <v>0</v>
      </c>
      <c r="AZ75" s="144"/>
      <c r="BA75" s="138">
        <f>$CD$43</f>
        <v>0</v>
      </c>
      <c r="BB75" s="139"/>
      <c r="BC75" s="140"/>
      <c r="BY75" s="70"/>
      <c r="BZ75" s="76"/>
      <c r="CA75" s="74"/>
      <c r="CB75" s="86"/>
      <c r="CC75" s="87"/>
      <c r="CD75" s="88"/>
      <c r="CE75" s="96"/>
      <c r="CF75" s="96"/>
      <c r="CG75" s="97"/>
      <c r="CH75" s="97"/>
      <c r="CI75" s="97"/>
      <c r="CJ75" s="97"/>
    </row>
    <row r="76" spans="2:88" ht="13.5" thickBot="1">
      <c r="B76" s="180" t="s">
        <v>62</v>
      </c>
      <c r="C76" s="181"/>
      <c r="D76" s="182" t="str">
        <f>$BY$37</f>
        <v>A5</v>
      </c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4"/>
      <c r="P76" s="185">
        <f>$BZ$37</f>
        <v>0</v>
      </c>
      <c r="Q76" s="186"/>
      <c r="R76" s="187"/>
      <c r="S76" s="188">
        <f>$CA$37</f>
        <v>0</v>
      </c>
      <c r="T76" s="188"/>
      <c r="U76" s="15" t="s">
        <v>19</v>
      </c>
      <c r="V76" s="188">
        <f>$CC$37</f>
        <v>0</v>
      </c>
      <c r="W76" s="188"/>
      <c r="X76" s="287">
        <f>$CD$37</f>
        <v>0</v>
      </c>
      <c r="Y76" s="288"/>
      <c r="Z76" s="289"/>
      <c r="AA76" s="4"/>
      <c r="AB76" s="4"/>
      <c r="AC76" s="4"/>
      <c r="AD76" s="4"/>
      <c r="AE76" s="180" t="s">
        <v>62</v>
      </c>
      <c r="AF76" s="181"/>
      <c r="AG76" s="182" t="str">
        <f>$BY$44</f>
        <v>B5</v>
      </c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4"/>
      <c r="AS76" s="185">
        <f>$BZ$44</f>
        <v>0</v>
      </c>
      <c r="AT76" s="186"/>
      <c r="AU76" s="187"/>
      <c r="AV76" s="188">
        <f>$CA$44</f>
        <v>0</v>
      </c>
      <c r="AW76" s="188"/>
      <c r="AX76" s="15" t="s">
        <v>19</v>
      </c>
      <c r="AY76" s="188">
        <f>$CC$44</f>
        <v>0</v>
      </c>
      <c r="AZ76" s="188"/>
      <c r="BA76" s="287">
        <f>$CD$44</f>
        <v>0</v>
      </c>
      <c r="BB76" s="288"/>
      <c r="BC76" s="289"/>
      <c r="CE76" s="96"/>
      <c r="CF76" s="96"/>
      <c r="CG76" s="97"/>
      <c r="CH76" s="97"/>
      <c r="CI76" s="97"/>
      <c r="CJ76" s="97"/>
    </row>
    <row r="77" spans="77:88" ht="9" customHeight="1" thickBot="1">
      <c r="BY77" s="102"/>
      <c r="BZ77" s="102"/>
      <c r="CA77" s="102"/>
      <c r="CB77" s="102"/>
      <c r="CC77" s="96"/>
      <c r="CD77" s="96"/>
      <c r="CE77" s="96"/>
      <c r="CF77" s="96"/>
      <c r="CG77" s="97"/>
      <c r="CH77" s="97"/>
      <c r="CI77" s="97"/>
      <c r="CJ77" s="97"/>
    </row>
    <row r="78" spans="16:88" ht="13.5" thickBot="1">
      <c r="P78" s="119" t="s">
        <v>30</v>
      </c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1"/>
      <c r="AD78" s="119" t="s">
        <v>24</v>
      </c>
      <c r="AE78" s="120"/>
      <c r="AF78" s="121"/>
      <c r="AG78" s="119" t="s">
        <v>25</v>
      </c>
      <c r="AH78" s="120"/>
      <c r="AI78" s="120"/>
      <c r="AJ78" s="120"/>
      <c r="AK78" s="121"/>
      <c r="AL78" s="119" t="s">
        <v>26</v>
      </c>
      <c r="AM78" s="120"/>
      <c r="AN78" s="121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61"/>
      <c r="BY78" s="96"/>
      <c r="BZ78" s="96"/>
      <c r="CA78" s="96"/>
      <c r="CB78" s="96"/>
      <c r="CC78" s="96"/>
      <c r="CD78" s="96"/>
      <c r="CE78" s="96"/>
      <c r="CF78" s="96"/>
      <c r="CG78" s="97"/>
      <c r="CH78" s="97"/>
      <c r="CI78" s="97"/>
      <c r="CJ78" s="97"/>
    </row>
    <row r="79" spans="16:88" ht="12.75">
      <c r="P79" s="156" t="s">
        <v>8</v>
      </c>
      <c r="Q79" s="134"/>
      <c r="R79" s="171" t="str">
        <f>$BY$47</f>
        <v>C1</v>
      </c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3"/>
      <c r="AD79" s="135">
        <f>$BZ$47</f>
        <v>0</v>
      </c>
      <c r="AE79" s="136"/>
      <c r="AF79" s="137"/>
      <c r="AG79" s="134">
        <f>$CA$47</f>
        <v>0</v>
      </c>
      <c r="AH79" s="134"/>
      <c r="AI79" s="13" t="s">
        <v>19</v>
      </c>
      <c r="AJ79" s="134">
        <f>$CC$47</f>
        <v>0</v>
      </c>
      <c r="AK79" s="134"/>
      <c r="AL79" s="145">
        <f>$CD$47</f>
        <v>0</v>
      </c>
      <c r="AM79" s="146"/>
      <c r="AN79" s="147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61"/>
      <c r="BY79" s="96"/>
      <c r="BZ79" s="96"/>
      <c r="CA79" s="96"/>
      <c r="CB79" s="96"/>
      <c r="CC79" s="96"/>
      <c r="CD79" s="96"/>
      <c r="CE79" s="96"/>
      <c r="CF79" s="96"/>
      <c r="CG79" s="97"/>
      <c r="CH79" s="97"/>
      <c r="CI79" s="97"/>
      <c r="CJ79" s="97"/>
    </row>
    <row r="80" spans="16:88" ht="12.75">
      <c r="P80" s="174" t="s">
        <v>9</v>
      </c>
      <c r="Q80" s="144"/>
      <c r="R80" s="175" t="str">
        <f>$BY$48</f>
        <v>C2</v>
      </c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7"/>
      <c r="AD80" s="141">
        <f>$BZ$48</f>
        <v>0</v>
      </c>
      <c r="AE80" s="142"/>
      <c r="AF80" s="143"/>
      <c r="AG80" s="144">
        <f>$CA$48</f>
        <v>0</v>
      </c>
      <c r="AH80" s="144"/>
      <c r="AI80" s="14" t="s">
        <v>19</v>
      </c>
      <c r="AJ80" s="144">
        <f>$CC$48</f>
        <v>0</v>
      </c>
      <c r="AK80" s="144"/>
      <c r="AL80" s="138">
        <f>$CD$48</f>
        <v>0</v>
      </c>
      <c r="AM80" s="139"/>
      <c r="AN80" s="140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61"/>
      <c r="BY80" s="96"/>
      <c r="BZ80" s="96"/>
      <c r="CA80" s="96"/>
      <c r="CB80" s="96"/>
      <c r="CC80" s="96"/>
      <c r="CD80" s="96"/>
      <c r="CE80" s="96"/>
      <c r="CF80" s="96"/>
      <c r="CG80" s="97"/>
      <c r="CH80" s="97"/>
      <c r="CI80" s="97"/>
      <c r="CJ80" s="97"/>
    </row>
    <row r="81" spans="16:88" ht="12.75">
      <c r="P81" s="174" t="s">
        <v>10</v>
      </c>
      <c r="Q81" s="144"/>
      <c r="R81" s="175" t="str">
        <f>$BY$49</f>
        <v>C3</v>
      </c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7"/>
      <c r="AD81" s="141">
        <f>$BZ$49</f>
        <v>0</v>
      </c>
      <c r="AE81" s="142"/>
      <c r="AF81" s="143"/>
      <c r="AG81" s="144">
        <f>$CA$49</f>
        <v>0</v>
      </c>
      <c r="AH81" s="144"/>
      <c r="AI81" s="14" t="s">
        <v>19</v>
      </c>
      <c r="AJ81" s="144">
        <f>$CC$49</f>
        <v>0</v>
      </c>
      <c r="AK81" s="144"/>
      <c r="AL81" s="138">
        <f>$CD$49</f>
        <v>0</v>
      </c>
      <c r="AM81" s="139"/>
      <c r="AN81" s="140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61"/>
      <c r="BY81" s="96"/>
      <c r="BZ81" s="96"/>
      <c r="CA81" s="96"/>
      <c r="CB81" s="96"/>
      <c r="CC81" s="96"/>
      <c r="CD81" s="96"/>
      <c r="CE81" s="96"/>
      <c r="CF81" s="96"/>
      <c r="CG81" s="97"/>
      <c r="CH81" s="97"/>
      <c r="CI81" s="97"/>
      <c r="CJ81" s="97"/>
    </row>
    <row r="82" spans="16:88" ht="12.75">
      <c r="P82" s="174" t="s">
        <v>11</v>
      </c>
      <c r="Q82" s="144"/>
      <c r="R82" s="175" t="str">
        <f>$BY$50</f>
        <v>C4</v>
      </c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7"/>
      <c r="AD82" s="141">
        <f>$BZ$50</f>
        <v>0</v>
      </c>
      <c r="AE82" s="142"/>
      <c r="AF82" s="143"/>
      <c r="AG82" s="144">
        <f>$CA$50</f>
        <v>0</v>
      </c>
      <c r="AH82" s="144"/>
      <c r="AI82" s="14" t="s">
        <v>19</v>
      </c>
      <c r="AJ82" s="144">
        <f>$CC$50</f>
        <v>0</v>
      </c>
      <c r="AK82" s="144"/>
      <c r="AL82" s="138">
        <f>$CD$50</f>
        <v>0</v>
      </c>
      <c r="AM82" s="139"/>
      <c r="AN82" s="140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61"/>
      <c r="BY82" s="96"/>
      <c r="BZ82" s="96"/>
      <c r="CA82" s="96"/>
      <c r="CB82" s="96"/>
      <c r="CC82" s="96"/>
      <c r="CD82" s="96"/>
      <c r="CE82" s="96"/>
      <c r="CF82" s="96"/>
      <c r="CG82" s="97"/>
      <c r="CH82" s="97"/>
      <c r="CI82" s="97"/>
      <c r="CJ82" s="97"/>
    </row>
    <row r="83" spans="16:88" ht="13.5" thickBot="1">
      <c r="P83" s="180" t="s">
        <v>62</v>
      </c>
      <c r="Q83" s="181"/>
      <c r="R83" s="182" t="str">
        <f>$BY$51</f>
        <v>C5</v>
      </c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4"/>
      <c r="AD83" s="185">
        <f>$BZ$51</f>
        <v>0</v>
      </c>
      <c r="AE83" s="186"/>
      <c r="AF83" s="187"/>
      <c r="AG83" s="188">
        <f>$CA$51</f>
        <v>0</v>
      </c>
      <c r="AH83" s="188"/>
      <c r="AI83" s="15" t="s">
        <v>19</v>
      </c>
      <c r="AJ83" s="188">
        <f>$CC$51</f>
        <v>0</v>
      </c>
      <c r="AK83" s="188"/>
      <c r="AL83" s="287">
        <f>$CD$51</f>
        <v>0</v>
      </c>
      <c r="AM83" s="288"/>
      <c r="AN83" s="289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61"/>
      <c r="BY83" s="96"/>
      <c r="BZ83" s="96"/>
      <c r="CA83" s="96"/>
      <c r="CB83" s="96"/>
      <c r="CC83" s="96"/>
      <c r="CD83" s="96"/>
      <c r="CE83" s="96"/>
      <c r="CF83" s="96"/>
      <c r="CG83" s="97"/>
      <c r="CH83" s="97"/>
      <c r="CI83" s="97"/>
      <c r="CJ83" s="97"/>
    </row>
    <row r="84" spans="77:88" ht="12.75">
      <c r="BY84" s="102"/>
      <c r="BZ84" s="102"/>
      <c r="CA84" s="102"/>
      <c r="CB84" s="102"/>
      <c r="CC84" s="96"/>
      <c r="CD84" s="96"/>
      <c r="CE84" s="96"/>
      <c r="CF84" s="96"/>
      <c r="CG84" s="97"/>
      <c r="CH84" s="97"/>
      <c r="CI84" s="97"/>
      <c r="CJ84" s="97"/>
    </row>
    <row r="85" spans="2:88" ht="12.75">
      <c r="B85" s="1" t="s">
        <v>70</v>
      </c>
      <c r="BY85" s="102"/>
      <c r="BZ85" s="102"/>
      <c r="CA85" s="102"/>
      <c r="CB85" s="102"/>
      <c r="CC85" s="96"/>
      <c r="CD85" s="96"/>
      <c r="CE85" s="96"/>
      <c r="CF85" s="96"/>
      <c r="CG85" s="97"/>
      <c r="CH85" s="97"/>
      <c r="CI85" s="97"/>
      <c r="CJ85" s="97"/>
    </row>
    <row r="86" spans="77:88" ht="8.25" customHeight="1" thickBot="1">
      <c r="BY86" s="102"/>
      <c r="BZ86" s="102"/>
      <c r="CA86" s="102"/>
      <c r="CB86" s="102"/>
      <c r="CC86" s="96"/>
      <c r="CD86" s="96"/>
      <c r="CE86" s="96"/>
      <c r="CF86" s="96"/>
      <c r="CG86" s="97"/>
      <c r="CH86" s="97"/>
      <c r="CI86" s="97"/>
      <c r="CJ86" s="97"/>
    </row>
    <row r="87" spans="2:55" ht="16.5" thickBot="1">
      <c r="B87" s="148" t="s">
        <v>67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50"/>
      <c r="AE87" s="148" t="s">
        <v>32</v>
      </c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50"/>
    </row>
    <row r="88" spans="2:80" ht="17.25" customHeight="1">
      <c r="B88" s="252" t="s">
        <v>33</v>
      </c>
      <c r="C88" s="253"/>
      <c r="D88" s="253"/>
      <c r="E88" s="254"/>
      <c r="F88" s="251" t="s">
        <v>8</v>
      </c>
      <c r="G88" s="234"/>
      <c r="H88" s="235" t="str">
        <f>IF(ISBLANK(AZ64),"Erster Grp. A",$D$72)</f>
        <v>Erster Grp. A</v>
      </c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6"/>
      <c r="AE88" s="252" t="s">
        <v>36</v>
      </c>
      <c r="AF88" s="253"/>
      <c r="AG88" s="253"/>
      <c r="AH88" s="254"/>
      <c r="AI88" s="251" t="s">
        <v>8</v>
      </c>
      <c r="AJ88" s="234"/>
      <c r="AK88" s="235" t="str">
        <f>IF(ISBLANK(AZ64),"Zweiter Grp. A",$D$73)</f>
        <v>Zweiter Grp. A</v>
      </c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6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61"/>
      <c r="BY88" s="61"/>
      <c r="BZ88" s="61"/>
      <c r="CA88" s="61"/>
      <c r="CB88" s="61"/>
    </row>
    <row r="89" spans="2:80" ht="17.25" customHeight="1">
      <c r="B89" s="241" t="s">
        <v>34</v>
      </c>
      <c r="C89" s="242"/>
      <c r="D89" s="242"/>
      <c r="E89" s="243"/>
      <c r="F89" s="244" t="s">
        <v>9</v>
      </c>
      <c r="G89" s="144"/>
      <c r="H89" s="178" t="str">
        <f>IF(ISBLANK(AZ65),"Zweiter Grp. B",$AG$73)</f>
        <v>Zweiter Grp. B</v>
      </c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9"/>
      <c r="AE89" s="241" t="s">
        <v>37</v>
      </c>
      <c r="AF89" s="242"/>
      <c r="AG89" s="242"/>
      <c r="AH89" s="243"/>
      <c r="AI89" s="244" t="s">
        <v>9</v>
      </c>
      <c r="AJ89" s="144"/>
      <c r="AK89" s="178" t="str">
        <f>IF(ISBLANK(AZ65),"Erster Grp. B",$AG$72)</f>
        <v>Erster Grp. B</v>
      </c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9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61"/>
      <c r="BY89" s="61"/>
      <c r="BZ89" s="61"/>
      <c r="CA89" s="61"/>
      <c r="CB89" s="61"/>
    </row>
    <row r="90" spans="2:80" ht="17.25" customHeight="1">
      <c r="B90" s="241" t="s">
        <v>35</v>
      </c>
      <c r="C90" s="242"/>
      <c r="D90" s="242"/>
      <c r="E90" s="243"/>
      <c r="F90" s="244" t="s">
        <v>10</v>
      </c>
      <c r="G90" s="144"/>
      <c r="H90" s="178" t="str">
        <f>IF(ISBLANK(AZ66),"Erster Grp. C",$R$79)</f>
        <v>Erster Grp. C</v>
      </c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9"/>
      <c r="AE90" s="241" t="s">
        <v>38</v>
      </c>
      <c r="AF90" s="242"/>
      <c r="AG90" s="242"/>
      <c r="AH90" s="243"/>
      <c r="AI90" s="244" t="s">
        <v>10</v>
      </c>
      <c r="AJ90" s="144"/>
      <c r="AK90" s="178" t="str">
        <f>IF(ISBLANK(AZ66),"Zweiter Grp. C",$R$80)</f>
        <v>Zweiter Grp. C</v>
      </c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9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61"/>
      <c r="BY90" s="61"/>
      <c r="BZ90" s="61"/>
      <c r="CA90" s="61"/>
      <c r="CB90" s="61"/>
    </row>
    <row r="91" spans="2:80" ht="17.25" customHeight="1" thickBot="1">
      <c r="B91" s="245" t="s">
        <v>46</v>
      </c>
      <c r="C91" s="246"/>
      <c r="D91" s="246"/>
      <c r="E91" s="247"/>
      <c r="F91" s="248" t="s">
        <v>11</v>
      </c>
      <c r="G91" s="188"/>
      <c r="H91" s="249" t="str">
        <f>IF(ISBLANK(AZ66),"Zweitbester Grp. Dritter",$BY$73)</f>
        <v>Zweitbester Grp. Dritter</v>
      </c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50"/>
      <c r="AE91" s="245" t="s">
        <v>45</v>
      </c>
      <c r="AF91" s="246"/>
      <c r="AG91" s="246"/>
      <c r="AH91" s="247"/>
      <c r="AI91" s="248" t="s">
        <v>11</v>
      </c>
      <c r="AJ91" s="188"/>
      <c r="AK91" s="249" t="str">
        <f>IF(ISBLANK(AZ66),"Bester Grp. Dritter",$BY$72)</f>
        <v>Bester Grp. Dritter</v>
      </c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50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61"/>
      <c r="BY91" s="61"/>
      <c r="BZ91" s="61"/>
      <c r="CA91" s="61"/>
      <c r="CB91" s="61"/>
    </row>
    <row r="92" spans="57:80" ht="12.75"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61"/>
      <c r="BY92" s="61"/>
      <c r="BZ92" s="61"/>
      <c r="CA92" s="61"/>
      <c r="CB92" s="61"/>
    </row>
    <row r="93" spans="2:80" ht="12.75">
      <c r="B93" s="1" t="s">
        <v>71</v>
      </c>
      <c r="R93" s="21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61"/>
      <c r="BY93" s="61"/>
      <c r="BZ93" s="61"/>
      <c r="CA93" s="61"/>
      <c r="CB93" s="61"/>
    </row>
    <row r="94" spans="2:80" ht="12.75">
      <c r="B94" s="1"/>
      <c r="R94" s="21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61"/>
      <c r="BY94" s="61"/>
      <c r="BZ94" s="61"/>
      <c r="CA94" s="61"/>
      <c r="CB94" s="61"/>
    </row>
    <row r="95" spans="7:80" ht="15.75">
      <c r="G95" s="2"/>
      <c r="H95" s="2"/>
      <c r="I95" s="2"/>
      <c r="J95" s="2"/>
      <c r="K95" s="6" t="s">
        <v>2</v>
      </c>
      <c r="L95" s="231">
        <f>$J$66+2*$U$10*$X$10+2*$AL$10</f>
        <v>0.6111111111111104</v>
      </c>
      <c r="M95" s="231"/>
      <c r="N95" s="231"/>
      <c r="O95" s="231"/>
      <c r="P95" s="231"/>
      <c r="Q95" s="7" t="s">
        <v>3</v>
      </c>
      <c r="R95" s="2"/>
      <c r="S95" s="2"/>
      <c r="T95" s="2"/>
      <c r="U95" s="2"/>
      <c r="V95" s="2"/>
      <c r="W95" s="2"/>
      <c r="X95" s="6" t="s">
        <v>4</v>
      </c>
      <c r="Y95" s="226">
        <v>1</v>
      </c>
      <c r="Z95" s="226"/>
      <c r="AA95" s="22" t="s">
        <v>29</v>
      </c>
      <c r="AB95" s="230">
        <v>0.005555555555555556</v>
      </c>
      <c r="AC95" s="230"/>
      <c r="AD95" s="230"/>
      <c r="AE95" s="230"/>
      <c r="AF95" s="230"/>
      <c r="AG95" s="7" t="s">
        <v>5</v>
      </c>
      <c r="AH95" s="2"/>
      <c r="AI95" s="2"/>
      <c r="AJ95" s="2"/>
      <c r="AK95" s="2"/>
      <c r="AL95" s="2"/>
      <c r="AM95" s="2"/>
      <c r="AN95" s="2"/>
      <c r="AO95" s="6" t="s">
        <v>6</v>
      </c>
      <c r="AP95" s="230">
        <v>0.001388888888888889</v>
      </c>
      <c r="AQ95" s="230"/>
      <c r="AR95" s="230"/>
      <c r="AS95" s="230"/>
      <c r="AT95" s="230"/>
      <c r="AU95" s="7" t="s">
        <v>5</v>
      </c>
      <c r="AV95" s="2"/>
      <c r="AW95" s="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61"/>
      <c r="BY95" s="61"/>
      <c r="BZ95" s="61"/>
      <c r="CA95" s="61"/>
      <c r="CB95" s="61"/>
    </row>
    <row r="96" spans="57:80" ht="13.5" thickBot="1"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61"/>
      <c r="BY96" s="61"/>
      <c r="BZ96" s="61"/>
      <c r="CA96" s="61"/>
      <c r="CB96" s="61"/>
    </row>
    <row r="97" spans="2:76" ht="13.5" thickBot="1">
      <c r="B97" s="119" t="s">
        <v>14</v>
      </c>
      <c r="C97" s="199"/>
      <c r="D97" s="198"/>
      <c r="E97" s="120"/>
      <c r="F97" s="199"/>
      <c r="G97" s="198" t="s">
        <v>15</v>
      </c>
      <c r="H97" s="120"/>
      <c r="I97" s="199"/>
      <c r="J97" s="198" t="s">
        <v>17</v>
      </c>
      <c r="K97" s="120"/>
      <c r="L97" s="120"/>
      <c r="M97" s="120"/>
      <c r="N97" s="199"/>
      <c r="O97" s="198" t="s">
        <v>18</v>
      </c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99"/>
      <c r="AW97" s="198" t="s">
        <v>21</v>
      </c>
      <c r="AX97" s="120"/>
      <c r="AY97" s="120"/>
      <c r="AZ97" s="120"/>
      <c r="BA97" s="199"/>
      <c r="BB97" s="196"/>
      <c r="BC97" s="197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61"/>
    </row>
    <row r="98" spans="2:82" ht="15.75" customHeight="1">
      <c r="B98" s="255">
        <v>31</v>
      </c>
      <c r="C98" s="256"/>
      <c r="D98" s="257"/>
      <c r="E98" s="258"/>
      <c r="F98" s="256"/>
      <c r="G98" s="257" t="s">
        <v>75</v>
      </c>
      <c r="H98" s="258"/>
      <c r="I98" s="256"/>
      <c r="J98" s="194">
        <f>$L$95</f>
        <v>0.6111111111111104</v>
      </c>
      <c r="K98" s="259"/>
      <c r="L98" s="259"/>
      <c r="M98" s="259"/>
      <c r="N98" s="260"/>
      <c r="O98" s="162" t="str">
        <f>H88</f>
        <v>Erster Grp. A</v>
      </c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8" t="s">
        <v>20</v>
      </c>
      <c r="AF98" s="163" t="str">
        <f>H89</f>
        <v>Zweiter Grp. B</v>
      </c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92"/>
      <c r="AW98" s="166"/>
      <c r="AX98" s="164"/>
      <c r="AY98" s="18" t="s">
        <v>19</v>
      </c>
      <c r="AZ98" s="164"/>
      <c r="BA98" s="165"/>
      <c r="BB98" s="166"/>
      <c r="BC98" s="167"/>
      <c r="BE98" s="76" t="str">
        <f>IF(ISBLANK(AZ98),"0",IF(AW98&gt;AZ98,3,IF(AW98=AZ98,1,0)))</f>
        <v>0</v>
      </c>
      <c r="BF98" s="77" t="s">
        <v>19</v>
      </c>
      <c r="BG98" s="76" t="str">
        <f>IF(ISBLANK(AJ98),"0",IF(AJ98&gt;AG98,3,IF(AJ98=AG98,1,0)))</f>
        <v>0</v>
      </c>
      <c r="BH98" s="78" t="str">
        <f>IF(ISBLANK(AZ98),"0",IF(AZ98&gt;AW98,3,IF(AZ98=AW98,1,0)))</f>
        <v>0</v>
      </c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 t="s">
        <v>19</v>
      </c>
      <c r="BV98" s="76" t="str">
        <f>IF(ISBLANK(AZ98),"0",IF(AZ98&gt;AW98,3,IF(AZ98=AW98,1,0)))</f>
        <v>0</v>
      </c>
      <c r="BY98" s="79" t="s">
        <v>67</v>
      </c>
      <c r="BZ98" s="70" t="s">
        <v>24</v>
      </c>
      <c r="CA98" s="118" t="s">
        <v>25</v>
      </c>
      <c r="CB98" s="118"/>
      <c r="CC98" s="118"/>
      <c r="CD98" s="80" t="s">
        <v>26</v>
      </c>
    </row>
    <row r="99" spans="2:82" ht="15.75" customHeight="1" thickBot="1">
      <c r="B99" s="267">
        <v>32</v>
      </c>
      <c r="C99" s="268"/>
      <c r="D99" s="269"/>
      <c r="E99" s="270"/>
      <c r="F99" s="268"/>
      <c r="G99" s="269" t="s">
        <v>75</v>
      </c>
      <c r="H99" s="270"/>
      <c r="I99" s="268"/>
      <c r="J99" s="271">
        <f>J98+$U$10*$X$10+$AL$10</f>
        <v>0.6180555555555548</v>
      </c>
      <c r="K99" s="272"/>
      <c r="L99" s="272"/>
      <c r="M99" s="272"/>
      <c r="N99" s="273"/>
      <c r="O99" s="261" t="str">
        <f>H90</f>
        <v>Erster Grp. C</v>
      </c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10" t="s">
        <v>20</v>
      </c>
      <c r="AF99" s="262" t="str">
        <f>H91</f>
        <v>Zweitbester Grp. Dritter</v>
      </c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3"/>
      <c r="AW99" s="264"/>
      <c r="AX99" s="265"/>
      <c r="AY99" s="10" t="s">
        <v>19</v>
      </c>
      <c r="AZ99" s="265"/>
      <c r="BA99" s="266"/>
      <c r="BB99" s="264"/>
      <c r="BC99" s="274"/>
      <c r="BE99" s="76" t="str">
        <f aca="true" t="shared" si="12" ref="BE99:BE109">IF(ISBLANK(AZ99),"0",IF(AW99&gt;AZ99,3,IF(AW99=AZ99,1,0)))</f>
        <v>0</v>
      </c>
      <c r="BF99" s="77" t="s">
        <v>19</v>
      </c>
      <c r="BG99" s="76" t="str">
        <f aca="true" t="shared" si="13" ref="BG99:BG109">IF(ISBLANK(AJ99),"0",IF(AJ99&gt;AG99,3,IF(AJ99=AG99,1,0)))</f>
        <v>0</v>
      </c>
      <c r="BH99" s="78" t="str">
        <f aca="true" t="shared" si="14" ref="BH99:BH109">IF(ISBLANK(AZ99),"0",IF(AZ99&gt;AW99,3,IF(AZ99=AW99,1,0)))</f>
        <v>0</v>
      </c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 t="s">
        <v>19</v>
      </c>
      <c r="BV99" s="76" t="str">
        <f aca="true" t="shared" si="15" ref="BV99:BV109">IF(ISBLANK(AZ99),"0",IF(AZ99&gt;AW99,3,IF(AZ99=AW99,1,0)))</f>
        <v>0</v>
      </c>
      <c r="BY99" s="70" t="str">
        <f>$H$88</f>
        <v>Erster Grp. A</v>
      </c>
      <c r="BZ99" s="76">
        <f>SUM($BE$98+$BV$102+$BE$106)</f>
        <v>0</v>
      </c>
      <c r="CA99" s="74">
        <f>SUM($AW$98+$AZ$102+$AW$106)</f>
        <v>0</v>
      </c>
      <c r="CB99" s="86" t="s">
        <v>19</v>
      </c>
      <c r="CC99" s="87">
        <f>SUM($AZ$98+$AW$102+$AZ$106)</f>
        <v>0</v>
      </c>
      <c r="CD99" s="107">
        <f>SUM(CA99-CC99)</f>
        <v>0</v>
      </c>
    </row>
    <row r="100" spans="2:82" ht="15.75" customHeight="1">
      <c r="B100" s="255">
        <v>33</v>
      </c>
      <c r="C100" s="256"/>
      <c r="D100" s="257"/>
      <c r="E100" s="258"/>
      <c r="F100" s="256"/>
      <c r="G100" s="257" t="s">
        <v>39</v>
      </c>
      <c r="H100" s="258"/>
      <c r="I100" s="256"/>
      <c r="J100" s="194">
        <f aca="true" t="shared" si="16" ref="J100:J109">J99+$U$10*$X$10+$AL$10</f>
        <v>0.6249999999999992</v>
      </c>
      <c r="K100" s="259"/>
      <c r="L100" s="259"/>
      <c r="M100" s="259"/>
      <c r="N100" s="260"/>
      <c r="O100" s="162" t="str">
        <f>AK88</f>
        <v>Zweiter Grp. A</v>
      </c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9" t="s">
        <v>20</v>
      </c>
      <c r="AF100" s="163" t="str">
        <f>AK89</f>
        <v>Erster Grp. B</v>
      </c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92"/>
      <c r="AW100" s="166"/>
      <c r="AX100" s="164"/>
      <c r="AY100" s="9" t="s">
        <v>19</v>
      </c>
      <c r="AZ100" s="164"/>
      <c r="BA100" s="165"/>
      <c r="BB100" s="166"/>
      <c r="BC100" s="167"/>
      <c r="BE100" s="76" t="str">
        <f t="shared" si="12"/>
        <v>0</v>
      </c>
      <c r="BF100" s="77" t="s">
        <v>19</v>
      </c>
      <c r="BG100" s="76" t="str">
        <f t="shared" si="13"/>
        <v>0</v>
      </c>
      <c r="BH100" s="78" t="str">
        <f t="shared" si="14"/>
        <v>0</v>
      </c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 t="s">
        <v>19</v>
      </c>
      <c r="BV100" s="76" t="str">
        <f t="shared" si="15"/>
        <v>0</v>
      </c>
      <c r="BY100" s="70" t="str">
        <f>$H$89</f>
        <v>Zweiter Grp. B</v>
      </c>
      <c r="BZ100" s="76">
        <f>SUM($BV$98+$BE$103+$BE$107)</f>
        <v>0</v>
      </c>
      <c r="CA100" s="74">
        <f>SUM($AZ$98+$AW$103+$AW$107)</f>
        <v>0</v>
      </c>
      <c r="CB100" s="86" t="s">
        <v>19</v>
      </c>
      <c r="CC100" s="87">
        <f>SUM($AW$98+$AZ$103+$AZ$107)</f>
        <v>0</v>
      </c>
      <c r="CD100" s="107">
        <f>SUM(CA100-CC100)</f>
        <v>0</v>
      </c>
    </row>
    <row r="101" spans="2:82" ht="15.75" customHeight="1" thickBot="1">
      <c r="B101" s="267">
        <v>34</v>
      </c>
      <c r="C101" s="268"/>
      <c r="D101" s="269"/>
      <c r="E101" s="270"/>
      <c r="F101" s="268"/>
      <c r="G101" s="269" t="s">
        <v>39</v>
      </c>
      <c r="H101" s="270"/>
      <c r="I101" s="268"/>
      <c r="J101" s="271">
        <f t="shared" si="16"/>
        <v>0.6319444444444436</v>
      </c>
      <c r="K101" s="272"/>
      <c r="L101" s="272"/>
      <c r="M101" s="272"/>
      <c r="N101" s="273"/>
      <c r="O101" s="261" t="str">
        <f>AK90</f>
        <v>Zweiter Grp. C</v>
      </c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10" t="s">
        <v>20</v>
      </c>
      <c r="AF101" s="262" t="str">
        <f>AK91</f>
        <v>Bester Grp. Dritter</v>
      </c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3"/>
      <c r="AW101" s="264"/>
      <c r="AX101" s="265"/>
      <c r="AY101" s="10" t="s">
        <v>19</v>
      </c>
      <c r="AZ101" s="265"/>
      <c r="BA101" s="266"/>
      <c r="BB101" s="264"/>
      <c r="BC101" s="274"/>
      <c r="BE101" s="76" t="str">
        <f t="shared" si="12"/>
        <v>0</v>
      </c>
      <c r="BF101" s="77" t="s">
        <v>19</v>
      </c>
      <c r="BG101" s="76" t="str">
        <f t="shared" si="13"/>
        <v>0</v>
      </c>
      <c r="BH101" s="78" t="str">
        <f t="shared" si="14"/>
        <v>0</v>
      </c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 t="s">
        <v>19</v>
      </c>
      <c r="BV101" s="76" t="str">
        <f t="shared" si="15"/>
        <v>0</v>
      </c>
      <c r="BY101" s="70" t="str">
        <f>$H$90</f>
        <v>Erster Grp. C</v>
      </c>
      <c r="BZ101" s="76">
        <f>SUM($BE$99+$BV$103+$BV$106)</f>
        <v>0</v>
      </c>
      <c r="CA101" s="74">
        <f>SUM($AW$99+$AZ$103+$AZ$106)</f>
        <v>0</v>
      </c>
      <c r="CB101" s="86" t="s">
        <v>19</v>
      </c>
      <c r="CC101" s="87">
        <f>SUM($AZ$99+$AW$103+$AW$106)</f>
        <v>0</v>
      </c>
      <c r="CD101" s="107">
        <f>SUM(CA101-CC101)</f>
        <v>0</v>
      </c>
    </row>
    <row r="102" spans="2:82" ht="15.75" customHeight="1">
      <c r="B102" s="255">
        <v>35</v>
      </c>
      <c r="C102" s="256"/>
      <c r="D102" s="257"/>
      <c r="E102" s="258"/>
      <c r="F102" s="256"/>
      <c r="G102" s="257" t="s">
        <v>75</v>
      </c>
      <c r="H102" s="258"/>
      <c r="I102" s="256"/>
      <c r="J102" s="194">
        <f t="shared" si="16"/>
        <v>0.6388888888888881</v>
      </c>
      <c r="K102" s="259"/>
      <c r="L102" s="259"/>
      <c r="M102" s="259"/>
      <c r="N102" s="260"/>
      <c r="O102" s="162" t="str">
        <f>H91</f>
        <v>Zweitbester Grp. Dritter</v>
      </c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9" t="s">
        <v>20</v>
      </c>
      <c r="AF102" s="163" t="str">
        <f>H88</f>
        <v>Erster Grp. A</v>
      </c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92"/>
      <c r="AW102" s="166"/>
      <c r="AX102" s="164"/>
      <c r="AY102" s="9" t="s">
        <v>19</v>
      </c>
      <c r="AZ102" s="164"/>
      <c r="BA102" s="165"/>
      <c r="BB102" s="166"/>
      <c r="BC102" s="167"/>
      <c r="BE102" s="76" t="str">
        <f t="shared" si="12"/>
        <v>0</v>
      </c>
      <c r="BF102" s="77" t="s">
        <v>19</v>
      </c>
      <c r="BG102" s="76" t="str">
        <f t="shared" si="13"/>
        <v>0</v>
      </c>
      <c r="BH102" s="78" t="str">
        <f t="shared" si="14"/>
        <v>0</v>
      </c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 t="s">
        <v>19</v>
      </c>
      <c r="BV102" s="76" t="str">
        <f t="shared" si="15"/>
        <v>0</v>
      </c>
      <c r="BY102" s="70" t="str">
        <f>$H$91</f>
        <v>Zweitbester Grp. Dritter</v>
      </c>
      <c r="BZ102" s="76">
        <f>SUM($BV$99+$BE$102+$BV$107)</f>
        <v>0</v>
      </c>
      <c r="CA102" s="74">
        <f>SUM($AZ$99+$AW$102+$AZ$107)</f>
        <v>0</v>
      </c>
      <c r="CB102" s="86" t="s">
        <v>19</v>
      </c>
      <c r="CC102" s="87">
        <f>SUM($AW$99+$AZ$102+$AW$107)</f>
        <v>0</v>
      </c>
      <c r="CD102" s="107">
        <f>SUM(CA102-CC102)</f>
        <v>0</v>
      </c>
    </row>
    <row r="103" spans="2:82" ht="15.75" customHeight="1" thickBot="1">
      <c r="B103" s="267">
        <v>36</v>
      </c>
      <c r="C103" s="268"/>
      <c r="D103" s="269"/>
      <c r="E103" s="270"/>
      <c r="F103" s="268"/>
      <c r="G103" s="269" t="s">
        <v>75</v>
      </c>
      <c r="H103" s="270"/>
      <c r="I103" s="268"/>
      <c r="J103" s="271">
        <f t="shared" si="16"/>
        <v>0.6458333333333325</v>
      </c>
      <c r="K103" s="272"/>
      <c r="L103" s="272"/>
      <c r="M103" s="272"/>
      <c r="N103" s="273"/>
      <c r="O103" s="261" t="str">
        <f>H89</f>
        <v>Zweiter Grp. B</v>
      </c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10" t="s">
        <v>20</v>
      </c>
      <c r="AF103" s="262" t="str">
        <f>H90</f>
        <v>Erster Grp. C</v>
      </c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3"/>
      <c r="AW103" s="264"/>
      <c r="AX103" s="265"/>
      <c r="AY103" s="10" t="s">
        <v>19</v>
      </c>
      <c r="AZ103" s="265"/>
      <c r="BA103" s="266"/>
      <c r="BB103" s="264"/>
      <c r="BC103" s="274"/>
      <c r="BE103" s="76" t="str">
        <f t="shared" si="12"/>
        <v>0</v>
      </c>
      <c r="BF103" s="77" t="s">
        <v>19</v>
      </c>
      <c r="BG103" s="76" t="str">
        <f t="shared" si="13"/>
        <v>0</v>
      </c>
      <c r="BH103" s="78" t="str">
        <f t="shared" si="14"/>
        <v>0</v>
      </c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 t="s">
        <v>19</v>
      </c>
      <c r="BV103" s="76" t="str">
        <f t="shared" si="15"/>
        <v>0</v>
      </c>
      <c r="BY103" s="70"/>
      <c r="BZ103" s="70"/>
      <c r="CA103" s="74"/>
      <c r="CB103" s="74"/>
      <c r="CC103" s="74"/>
      <c r="CD103" s="74"/>
    </row>
    <row r="104" spans="2:82" ht="15.75" customHeight="1">
      <c r="B104" s="255">
        <v>37</v>
      </c>
      <c r="C104" s="256"/>
      <c r="D104" s="257"/>
      <c r="E104" s="258"/>
      <c r="F104" s="256"/>
      <c r="G104" s="257" t="s">
        <v>39</v>
      </c>
      <c r="H104" s="258"/>
      <c r="I104" s="256"/>
      <c r="J104" s="194">
        <f t="shared" si="16"/>
        <v>0.6527777777777769</v>
      </c>
      <c r="K104" s="259"/>
      <c r="L104" s="259"/>
      <c r="M104" s="259"/>
      <c r="N104" s="260"/>
      <c r="O104" s="162" t="str">
        <f>AK91</f>
        <v>Bester Grp. Dritter</v>
      </c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9" t="s">
        <v>20</v>
      </c>
      <c r="AF104" s="163" t="str">
        <f>AK88</f>
        <v>Zweiter Grp. A</v>
      </c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92"/>
      <c r="AW104" s="166"/>
      <c r="AX104" s="164"/>
      <c r="AY104" s="9" t="s">
        <v>19</v>
      </c>
      <c r="AZ104" s="164"/>
      <c r="BA104" s="165"/>
      <c r="BB104" s="166"/>
      <c r="BC104" s="167"/>
      <c r="BE104" s="76" t="str">
        <f t="shared" si="12"/>
        <v>0</v>
      </c>
      <c r="BF104" s="77" t="s">
        <v>19</v>
      </c>
      <c r="BG104" s="76" t="str">
        <f t="shared" si="13"/>
        <v>0</v>
      </c>
      <c r="BH104" s="78" t="str">
        <f t="shared" si="14"/>
        <v>0</v>
      </c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 t="s">
        <v>19</v>
      </c>
      <c r="BV104" s="76" t="str">
        <f t="shared" si="15"/>
        <v>0</v>
      </c>
      <c r="BY104" s="79" t="s">
        <v>32</v>
      </c>
      <c r="BZ104" s="70" t="s">
        <v>24</v>
      </c>
      <c r="CA104" s="118" t="s">
        <v>25</v>
      </c>
      <c r="CB104" s="118"/>
      <c r="CC104" s="118"/>
      <c r="CD104" s="80" t="s">
        <v>26</v>
      </c>
    </row>
    <row r="105" spans="2:82" ht="15.75" customHeight="1" thickBot="1">
      <c r="B105" s="267">
        <v>38</v>
      </c>
      <c r="C105" s="268"/>
      <c r="D105" s="269"/>
      <c r="E105" s="270"/>
      <c r="F105" s="268"/>
      <c r="G105" s="269" t="s">
        <v>39</v>
      </c>
      <c r="H105" s="270"/>
      <c r="I105" s="268"/>
      <c r="J105" s="271">
        <f t="shared" si="16"/>
        <v>0.6597222222222213</v>
      </c>
      <c r="K105" s="272"/>
      <c r="L105" s="272"/>
      <c r="M105" s="272"/>
      <c r="N105" s="273"/>
      <c r="O105" s="261" t="str">
        <f>AK89</f>
        <v>Erster Grp. B</v>
      </c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10" t="s">
        <v>20</v>
      </c>
      <c r="AF105" s="262" t="str">
        <f>AK90</f>
        <v>Zweiter Grp. C</v>
      </c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3"/>
      <c r="AW105" s="264"/>
      <c r="AX105" s="265"/>
      <c r="AY105" s="10" t="s">
        <v>19</v>
      </c>
      <c r="AZ105" s="265"/>
      <c r="BA105" s="266"/>
      <c r="BB105" s="264"/>
      <c r="BC105" s="274"/>
      <c r="BE105" s="76" t="str">
        <f t="shared" si="12"/>
        <v>0</v>
      </c>
      <c r="BF105" s="77" t="s">
        <v>19</v>
      </c>
      <c r="BG105" s="76" t="str">
        <f t="shared" si="13"/>
        <v>0</v>
      </c>
      <c r="BH105" s="78" t="str">
        <f t="shared" si="14"/>
        <v>0</v>
      </c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 t="s">
        <v>19</v>
      </c>
      <c r="BV105" s="76" t="str">
        <f t="shared" si="15"/>
        <v>0</v>
      </c>
      <c r="BY105" s="70" t="str">
        <f>$AK$89</f>
        <v>Erster Grp. B</v>
      </c>
      <c r="BZ105" s="76">
        <f>SUM($BV$100+$BE$105+$BE$109)</f>
        <v>0</v>
      </c>
      <c r="CA105" s="74">
        <f>SUM($AZ$100+$AW$105+$AW$109)</f>
        <v>0</v>
      </c>
      <c r="CB105" s="86" t="s">
        <v>19</v>
      </c>
      <c r="CC105" s="87">
        <f>SUM($AW$100+$AZ$105+$AZ$109)</f>
        <v>0</v>
      </c>
      <c r="CD105" s="107">
        <f>SUM(CA105-CC105)</f>
        <v>0</v>
      </c>
    </row>
    <row r="106" spans="2:82" ht="15.75" customHeight="1">
      <c r="B106" s="255">
        <v>39</v>
      </c>
      <c r="C106" s="256"/>
      <c r="D106" s="257"/>
      <c r="E106" s="258"/>
      <c r="F106" s="256"/>
      <c r="G106" s="257" t="s">
        <v>75</v>
      </c>
      <c r="H106" s="258"/>
      <c r="I106" s="256"/>
      <c r="J106" s="194">
        <f t="shared" si="16"/>
        <v>0.6666666666666657</v>
      </c>
      <c r="K106" s="259"/>
      <c r="L106" s="259"/>
      <c r="M106" s="259"/>
      <c r="N106" s="260"/>
      <c r="O106" s="162" t="str">
        <f>H88</f>
        <v>Erster Grp. A</v>
      </c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9" t="s">
        <v>20</v>
      </c>
      <c r="AF106" s="163" t="str">
        <f>H90</f>
        <v>Erster Grp. C</v>
      </c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92"/>
      <c r="AW106" s="166"/>
      <c r="AX106" s="164"/>
      <c r="AY106" s="9" t="s">
        <v>19</v>
      </c>
      <c r="AZ106" s="164"/>
      <c r="BA106" s="165"/>
      <c r="BB106" s="166"/>
      <c r="BC106" s="167"/>
      <c r="BE106" s="76" t="str">
        <f t="shared" si="12"/>
        <v>0</v>
      </c>
      <c r="BF106" s="77" t="s">
        <v>19</v>
      </c>
      <c r="BG106" s="76" t="str">
        <f t="shared" si="13"/>
        <v>0</v>
      </c>
      <c r="BH106" s="78" t="str">
        <f t="shared" si="14"/>
        <v>0</v>
      </c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 t="s">
        <v>19</v>
      </c>
      <c r="BV106" s="76" t="str">
        <f t="shared" si="15"/>
        <v>0</v>
      </c>
      <c r="BY106" s="70" t="str">
        <f>$AK$88</f>
        <v>Zweiter Grp. A</v>
      </c>
      <c r="BZ106" s="76">
        <f>SUM($BE$100+$BV$104+$BE$108)</f>
        <v>0</v>
      </c>
      <c r="CA106" s="74">
        <f>SUM($AW$100+$AZ$104+$AW$108)</f>
        <v>0</v>
      </c>
      <c r="CB106" s="86" t="s">
        <v>19</v>
      </c>
      <c r="CC106" s="87">
        <f>SUM($AZ$100+$AW$104+$AZ$108)</f>
        <v>0</v>
      </c>
      <c r="CD106" s="107">
        <f>SUM(CA106-CC106)</f>
        <v>0</v>
      </c>
    </row>
    <row r="107" spans="2:82" ht="15.75" customHeight="1" thickBot="1">
      <c r="B107" s="267">
        <v>40</v>
      </c>
      <c r="C107" s="268"/>
      <c r="D107" s="269"/>
      <c r="E107" s="270"/>
      <c r="F107" s="268"/>
      <c r="G107" s="269" t="s">
        <v>75</v>
      </c>
      <c r="H107" s="270"/>
      <c r="I107" s="268"/>
      <c r="J107" s="271">
        <f t="shared" si="16"/>
        <v>0.6736111111111102</v>
      </c>
      <c r="K107" s="272"/>
      <c r="L107" s="272"/>
      <c r="M107" s="272"/>
      <c r="N107" s="273"/>
      <c r="O107" s="261" t="str">
        <f>H89</f>
        <v>Zweiter Grp. B</v>
      </c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10" t="s">
        <v>20</v>
      </c>
      <c r="AF107" s="262" t="str">
        <f>H91</f>
        <v>Zweitbester Grp. Dritter</v>
      </c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3"/>
      <c r="AW107" s="264"/>
      <c r="AX107" s="265"/>
      <c r="AY107" s="10" t="s">
        <v>19</v>
      </c>
      <c r="AZ107" s="265"/>
      <c r="BA107" s="266"/>
      <c r="BB107" s="264"/>
      <c r="BC107" s="274"/>
      <c r="BE107" s="76" t="str">
        <f t="shared" si="12"/>
        <v>0</v>
      </c>
      <c r="BF107" s="77" t="s">
        <v>19</v>
      </c>
      <c r="BG107" s="76" t="str">
        <f t="shared" si="13"/>
        <v>0</v>
      </c>
      <c r="BH107" s="78" t="str">
        <f t="shared" si="14"/>
        <v>0</v>
      </c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 t="s">
        <v>19</v>
      </c>
      <c r="BV107" s="76" t="str">
        <f t="shared" si="15"/>
        <v>0</v>
      </c>
      <c r="BY107" s="70" t="str">
        <f>$AK$91</f>
        <v>Bester Grp. Dritter</v>
      </c>
      <c r="BZ107" s="76">
        <f>SUM($BV$101+$BE$104+$BV$109)</f>
        <v>0</v>
      </c>
      <c r="CA107" s="74">
        <f>SUM($AZ$101+$AW$104+$AZ$109)</f>
        <v>0</v>
      </c>
      <c r="CB107" s="86" t="s">
        <v>19</v>
      </c>
      <c r="CC107" s="87">
        <f>SUM($AW$101+$AZ$104+$AW$109)</f>
        <v>0</v>
      </c>
      <c r="CD107" s="107">
        <f>SUM(CA107-CC107)</f>
        <v>0</v>
      </c>
    </row>
    <row r="108" spans="2:82" ht="15.75" customHeight="1">
      <c r="B108" s="255">
        <v>41</v>
      </c>
      <c r="C108" s="256"/>
      <c r="D108" s="257"/>
      <c r="E108" s="258"/>
      <c r="F108" s="256"/>
      <c r="G108" s="257" t="s">
        <v>39</v>
      </c>
      <c r="H108" s="258"/>
      <c r="I108" s="256"/>
      <c r="J108" s="194">
        <f t="shared" si="16"/>
        <v>0.6805555555555546</v>
      </c>
      <c r="K108" s="259"/>
      <c r="L108" s="259"/>
      <c r="M108" s="259"/>
      <c r="N108" s="260"/>
      <c r="O108" s="162" t="str">
        <f>AK88</f>
        <v>Zweiter Grp. A</v>
      </c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8" t="s">
        <v>20</v>
      </c>
      <c r="AF108" s="163" t="str">
        <f>AK90</f>
        <v>Zweiter Grp. C</v>
      </c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92"/>
      <c r="AW108" s="166"/>
      <c r="AX108" s="164"/>
      <c r="AY108" s="9" t="s">
        <v>19</v>
      </c>
      <c r="AZ108" s="164"/>
      <c r="BA108" s="165"/>
      <c r="BB108" s="166"/>
      <c r="BC108" s="167"/>
      <c r="BE108" s="76" t="str">
        <f t="shared" si="12"/>
        <v>0</v>
      </c>
      <c r="BF108" s="77" t="s">
        <v>19</v>
      </c>
      <c r="BG108" s="76" t="str">
        <f t="shared" si="13"/>
        <v>0</v>
      </c>
      <c r="BH108" s="78" t="str">
        <f t="shared" si="14"/>
        <v>0</v>
      </c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 t="s">
        <v>19</v>
      </c>
      <c r="BV108" s="76" t="str">
        <f t="shared" si="15"/>
        <v>0</v>
      </c>
      <c r="BY108" s="70" t="str">
        <f>$AK$90</f>
        <v>Zweiter Grp. C</v>
      </c>
      <c r="BZ108" s="76">
        <f>SUM($BE$101+$BV$105+$BV$108)</f>
        <v>0</v>
      </c>
      <c r="CA108" s="74">
        <f>SUM($AW$101+$AZ$105+$AZ$108)</f>
        <v>0</v>
      </c>
      <c r="CB108" s="86" t="s">
        <v>19</v>
      </c>
      <c r="CC108" s="87">
        <f>SUM($AZ$101+$AW$105+$AW$108)</f>
        <v>0</v>
      </c>
      <c r="CD108" s="107">
        <f>SUM(CA108-CC108)</f>
        <v>0</v>
      </c>
    </row>
    <row r="109" spans="2:74" ht="15.75" customHeight="1" thickBot="1">
      <c r="B109" s="267">
        <v>42</v>
      </c>
      <c r="C109" s="268"/>
      <c r="D109" s="269"/>
      <c r="E109" s="270"/>
      <c r="F109" s="268"/>
      <c r="G109" s="269" t="s">
        <v>39</v>
      </c>
      <c r="H109" s="270"/>
      <c r="I109" s="268"/>
      <c r="J109" s="275">
        <f t="shared" si="16"/>
        <v>0.687499999999999</v>
      </c>
      <c r="K109" s="276"/>
      <c r="L109" s="276"/>
      <c r="M109" s="276"/>
      <c r="N109" s="277"/>
      <c r="O109" s="261" t="str">
        <f>AK89</f>
        <v>Erster Grp. B</v>
      </c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10" t="s">
        <v>20</v>
      </c>
      <c r="AF109" s="262" t="str">
        <f>AK91</f>
        <v>Bester Grp. Dritter</v>
      </c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3"/>
      <c r="AW109" s="264"/>
      <c r="AX109" s="265"/>
      <c r="AY109" s="10" t="s">
        <v>19</v>
      </c>
      <c r="AZ109" s="265"/>
      <c r="BA109" s="266"/>
      <c r="BB109" s="264"/>
      <c r="BC109" s="274"/>
      <c r="BE109" s="76" t="str">
        <f t="shared" si="12"/>
        <v>0</v>
      </c>
      <c r="BF109" s="77" t="s">
        <v>19</v>
      </c>
      <c r="BG109" s="76" t="str">
        <f t="shared" si="13"/>
        <v>0</v>
      </c>
      <c r="BH109" s="78" t="str">
        <f t="shared" si="14"/>
        <v>0</v>
      </c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 t="s">
        <v>19</v>
      </c>
      <c r="BV109" s="76" t="str">
        <f t="shared" si="15"/>
        <v>0</v>
      </c>
    </row>
    <row r="110" spans="2:55" ht="12.75">
      <c r="B110" s="23"/>
      <c r="C110" s="23"/>
      <c r="D110" s="23"/>
      <c r="E110" s="23"/>
      <c r="F110" s="23"/>
      <c r="G110" s="23"/>
      <c r="H110" s="23"/>
      <c r="I110" s="23"/>
      <c r="J110" s="24"/>
      <c r="K110" s="24"/>
      <c r="L110" s="24"/>
      <c r="M110" s="24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6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6"/>
      <c r="AX110" s="26"/>
      <c r="AY110" s="26"/>
      <c r="AZ110" s="26"/>
      <c r="BA110" s="26"/>
      <c r="BB110" s="26"/>
      <c r="BC110" s="26"/>
    </row>
    <row r="111" spans="2:55" ht="12.75">
      <c r="B111" s="23"/>
      <c r="C111" s="23"/>
      <c r="D111" s="23"/>
      <c r="E111" s="23"/>
      <c r="F111" s="23"/>
      <c r="G111" s="23"/>
      <c r="H111" s="23"/>
      <c r="I111" s="23"/>
      <c r="J111" s="24"/>
      <c r="K111" s="24"/>
      <c r="L111" s="24"/>
      <c r="M111" s="24"/>
      <c r="N111" s="24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6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6"/>
      <c r="AX111" s="26"/>
      <c r="AY111" s="26"/>
      <c r="AZ111" s="26"/>
      <c r="BA111" s="26"/>
      <c r="BB111" s="26"/>
      <c r="BC111" s="26"/>
    </row>
    <row r="112" spans="2:55" ht="12.75">
      <c r="B112" s="23"/>
      <c r="C112" s="23"/>
      <c r="D112" s="23"/>
      <c r="E112" s="23"/>
      <c r="F112" s="23"/>
      <c r="G112" s="23"/>
      <c r="H112" s="23"/>
      <c r="I112" s="23"/>
      <c r="J112" s="24"/>
      <c r="K112" s="24"/>
      <c r="L112" s="24"/>
      <c r="M112" s="24"/>
      <c r="N112" s="24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6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6"/>
      <c r="AX112" s="26"/>
      <c r="AY112" s="26"/>
      <c r="AZ112" s="26"/>
      <c r="BA112" s="26"/>
      <c r="BB112" s="26"/>
      <c r="BC112" s="26"/>
    </row>
    <row r="113" spans="2:74" ht="33">
      <c r="B113" s="116" t="str">
        <f>$A$2</f>
        <v>Vereinsname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21"/>
      <c r="BE113" s="76"/>
      <c r="BF113" s="78"/>
      <c r="BG113" s="78"/>
      <c r="BH113" s="78"/>
      <c r="BI113" s="70"/>
      <c r="BJ113" s="70"/>
      <c r="BK113" s="89"/>
      <c r="BL113" s="89"/>
      <c r="BM113" s="90"/>
      <c r="BN113" s="91"/>
      <c r="BO113" s="91"/>
      <c r="BP113" s="92"/>
      <c r="BQ113" s="91"/>
      <c r="BR113" s="93"/>
      <c r="BS113" s="70"/>
      <c r="BT113" s="70"/>
      <c r="BU113" s="70"/>
      <c r="BV113" s="76"/>
    </row>
    <row r="114" spans="2:74" ht="13.5" customHeight="1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21"/>
      <c r="BE114" s="76"/>
      <c r="BF114" s="78"/>
      <c r="BG114" s="78"/>
      <c r="BH114" s="78"/>
      <c r="BI114" s="70"/>
      <c r="BJ114" s="70"/>
      <c r="BK114" s="89"/>
      <c r="BL114" s="89"/>
      <c r="BM114" s="90"/>
      <c r="BN114" s="91"/>
      <c r="BO114" s="91"/>
      <c r="BP114" s="92"/>
      <c r="BQ114" s="91"/>
      <c r="BR114" s="93"/>
      <c r="BS114" s="70"/>
      <c r="BT114" s="70"/>
      <c r="BU114" s="70"/>
      <c r="BV114" s="76"/>
    </row>
    <row r="115" ht="12.75">
      <c r="B115" s="1" t="s">
        <v>72</v>
      </c>
    </row>
    <row r="116" ht="5.25" customHeight="1" thickBot="1"/>
    <row r="117" spans="2:55" ht="13.5" thickBot="1">
      <c r="B117" s="119" t="s">
        <v>67</v>
      </c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1"/>
      <c r="P117" s="119" t="s">
        <v>24</v>
      </c>
      <c r="Q117" s="120"/>
      <c r="R117" s="121"/>
      <c r="S117" s="119" t="s">
        <v>25</v>
      </c>
      <c r="T117" s="120"/>
      <c r="U117" s="120"/>
      <c r="V117" s="120"/>
      <c r="W117" s="121"/>
      <c r="X117" s="119" t="s">
        <v>26</v>
      </c>
      <c r="Y117" s="120"/>
      <c r="Z117" s="121"/>
      <c r="AA117" s="12"/>
      <c r="AB117" s="12"/>
      <c r="AC117" s="12"/>
      <c r="AD117" s="12"/>
      <c r="AE117" s="119" t="s">
        <v>32</v>
      </c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1"/>
      <c r="AS117" s="119" t="s">
        <v>24</v>
      </c>
      <c r="AT117" s="120"/>
      <c r="AU117" s="121"/>
      <c r="AV117" s="119" t="s">
        <v>25</v>
      </c>
      <c r="AW117" s="120"/>
      <c r="AX117" s="120"/>
      <c r="AY117" s="120"/>
      <c r="AZ117" s="121"/>
      <c r="BA117" s="119" t="s">
        <v>26</v>
      </c>
      <c r="BB117" s="120"/>
      <c r="BC117" s="121"/>
    </row>
    <row r="118" spans="2:55" ht="12.75">
      <c r="B118" s="233" t="s">
        <v>8</v>
      </c>
      <c r="C118" s="234"/>
      <c r="D118" s="235" t="str">
        <f>$BY$99</f>
        <v>Erster Grp. A</v>
      </c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6"/>
      <c r="P118" s="233">
        <f>$BZ$99</f>
        <v>0</v>
      </c>
      <c r="Q118" s="234"/>
      <c r="R118" s="237"/>
      <c r="S118" s="233">
        <f>$CA$99</f>
        <v>0</v>
      </c>
      <c r="T118" s="234"/>
      <c r="U118" s="13" t="s">
        <v>19</v>
      </c>
      <c r="V118" s="234">
        <f>$CC$99</f>
        <v>0</v>
      </c>
      <c r="W118" s="237"/>
      <c r="X118" s="238">
        <f>$CD$99</f>
        <v>0</v>
      </c>
      <c r="Y118" s="239"/>
      <c r="Z118" s="240"/>
      <c r="AA118" s="4"/>
      <c r="AB118" s="4"/>
      <c r="AC118" s="4"/>
      <c r="AD118" s="4"/>
      <c r="AE118" s="233" t="s">
        <v>8</v>
      </c>
      <c r="AF118" s="234"/>
      <c r="AG118" s="235" t="str">
        <f>$BY$105</f>
        <v>Erster Grp. B</v>
      </c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6"/>
      <c r="AS118" s="233">
        <f>$BZ$105</f>
        <v>0</v>
      </c>
      <c r="AT118" s="234"/>
      <c r="AU118" s="237"/>
      <c r="AV118" s="233">
        <f>$CA$105</f>
        <v>0</v>
      </c>
      <c r="AW118" s="234"/>
      <c r="AX118" s="13" t="s">
        <v>19</v>
      </c>
      <c r="AY118" s="234">
        <f>$CC$105</f>
        <v>0</v>
      </c>
      <c r="AZ118" s="237"/>
      <c r="BA118" s="238">
        <f>$CD$105</f>
        <v>0</v>
      </c>
      <c r="BB118" s="239"/>
      <c r="BC118" s="240"/>
    </row>
    <row r="119" spans="2:55" ht="12.75">
      <c r="B119" s="174" t="s">
        <v>9</v>
      </c>
      <c r="C119" s="144"/>
      <c r="D119" s="178" t="str">
        <f>$BY$100</f>
        <v>Zweiter Grp. B</v>
      </c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9"/>
      <c r="P119" s="174">
        <f>$BZ$100</f>
        <v>0</v>
      </c>
      <c r="Q119" s="144"/>
      <c r="R119" s="278"/>
      <c r="S119" s="174">
        <f>$CA$100</f>
        <v>0</v>
      </c>
      <c r="T119" s="144"/>
      <c r="U119" s="14" t="s">
        <v>19</v>
      </c>
      <c r="V119" s="144">
        <f>$CC$100</f>
        <v>0</v>
      </c>
      <c r="W119" s="278"/>
      <c r="X119" s="279">
        <f>$CD$100</f>
        <v>0</v>
      </c>
      <c r="Y119" s="280"/>
      <c r="Z119" s="281"/>
      <c r="AA119" s="4"/>
      <c r="AB119" s="4"/>
      <c r="AC119" s="4"/>
      <c r="AD119" s="4"/>
      <c r="AE119" s="174" t="s">
        <v>9</v>
      </c>
      <c r="AF119" s="144"/>
      <c r="AG119" s="178" t="str">
        <f>$BY$106</f>
        <v>Zweiter Grp. A</v>
      </c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9"/>
      <c r="AS119" s="174">
        <f>$BZ$106</f>
        <v>0</v>
      </c>
      <c r="AT119" s="144"/>
      <c r="AU119" s="278"/>
      <c r="AV119" s="174">
        <f>$CA$106</f>
        <v>0</v>
      </c>
      <c r="AW119" s="144"/>
      <c r="AX119" s="14" t="s">
        <v>19</v>
      </c>
      <c r="AY119" s="144">
        <f>$CC$106</f>
        <v>0</v>
      </c>
      <c r="AZ119" s="278"/>
      <c r="BA119" s="279">
        <f>$CD$106</f>
        <v>0</v>
      </c>
      <c r="BB119" s="280"/>
      <c r="BC119" s="281"/>
    </row>
    <row r="120" spans="2:55" ht="12.75">
      <c r="B120" s="174" t="s">
        <v>10</v>
      </c>
      <c r="C120" s="144"/>
      <c r="D120" s="178" t="str">
        <f>$BY$101</f>
        <v>Erster Grp. C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9"/>
      <c r="P120" s="174">
        <f>$BZ$101</f>
        <v>0</v>
      </c>
      <c r="Q120" s="144"/>
      <c r="R120" s="278"/>
      <c r="S120" s="174">
        <f>$CA$101</f>
        <v>0</v>
      </c>
      <c r="T120" s="144"/>
      <c r="U120" s="14" t="s">
        <v>19</v>
      </c>
      <c r="V120" s="144">
        <f>$CC$101</f>
        <v>0</v>
      </c>
      <c r="W120" s="278"/>
      <c r="X120" s="279">
        <f>$CD$101</f>
        <v>0</v>
      </c>
      <c r="Y120" s="280"/>
      <c r="Z120" s="281"/>
      <c r="AA120" s="4"/>
      <c r="AB120" s="4"/>
      <c r="AC120" s="4"/>
      <c r="AD120" s="4"/>
      <c r="AE120" s="174" t="s">
        <v>10</v>
      </c>
      <c r="AF120" s="144"/>
      <c r="AG120" s="178" t="str">
        <f>$BY$107</f>
        <v>Bester Grp. Dritter</v>
      </c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9"/>
      <c r="AS120" s="174">
        <f>$BZ$107</f>
        <v>0</v>
      </c>
      <c r="AT120" s="144"/>
      <c r="AU120" s="278"/>
      <c r="AV120" s="174">
        <f>$CA$107</f>
        <v>0</v>
      </c>
      <c r="AW120" s="144"/>
      <c r="AX120" s="14" t="s">
        <v>19</v>
      </c>
      <c r="AY120" s="144">
        <f>$CC$107</f>
        <v>0</v>
      </c>
      <c r="AZ120" s="278"/>
      <c r="BA120" s="279">
        <f>$CD$107</f>
        <v>0</v>
      </c>
      <c r="BB120" s="280"/>
      <c r="BC120" s="281"/>
    </row>
    <row r="121" spans="2:55" ht="13.5" thickBot="1">
      <c r="B121" s="285" t="s">
        <v>11</v>
      </c>
      <c r="C121" s="188"/>
      <c r="D121" s="249" t="str">
        <f>$BY$102</f>
        <v>Zweitbester Grp. Dritter</v>
      </c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50"/>
      <c r="P121" s="285">
        <f>$BZ$102</f>
        <v>0</v>
      </c>
      <c r="Q121" s="188"/>
      <c r="R121" s="286"/>
      <c r="S121" s="285">
        <f>$CA$102</f>
        <v>0</v>
      </c>
      <c r="T121" s="188"/>
      <c r="U121" s="15" t="s">
        <v>19</v>
      </c>
      <c r="V121" s="188">
        <f>$CC$102</f>
        <v>0</v>
      </c>
      <c r="W121" s="286"/>
      <c r="X121" s="282">
        <f>$CD$102</f>
        <v>0</v>
      </c>
      <c r="Y121" s="283"/>
      <c r="Z121" s="284"/>
      <c r="AA121" s="4"/>
      <c r="AB121" s="4"/>
      <c r="AC121" s="4"/>
      <c r="AD121" s="4"/>
      <c r="AE121" s="285" t="s">
        <v>11</v>
      </c>
      <c r="AF121" s="188"/>
      <c r="AG121" s="249" t="str">
        <f>$BY$108</f>
        <v>Zweiter Grp. C</v>
      </c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50"/>
      <c r="AS121" s="285">
        <f>$BZ$108</f>
        <v>0</v>
      </c>
      <c r="AT121" s="188"/>
      <c r="AU121" s="286"/>
      <c r="AV121" s="285">
        <f>$CA$108</f>
        <v>0</v>
      </c>
      <c r="AW121" s="188"/>
      <c r="AX121" s="15" t="s">
        <v>19</v>
      </c>
      <c r="AY121" s="188">
        <f>$CC$108</f>
        <v>0</v>
      </c>
      <c r="AZ121" s="286"/>
      <c r="BA121" s="282">
        <f>$CD$108</f>
        <v>0</v>
      </c>
      <c r="BB121" s="283"/>
      <c r="BC121" s="284"/>
    </row>
    <row r="122" spans="2:55" ht="12.75"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7"/>
      <c r="Q122" s="27"/>
      <c r="R122" s="27"/>
      <c r="S122" s="27"/>
      <c r="T122" s="27"/>
      <c r="U122" s="29"/>
      <c r="V122" s="27"/>
      <c r="W122" s="27"/>
      <c r="X122" s="30"/>
      <c r="Y122" s="30"/>
      <c r="Z122" s="30"/>
      <c r="AA122" s="4"/>
      <c r="AB122" s="4"/>
      <c r="AC122" s="4"/>
      <c r="AD122" s="4"/>
      <c r="AE122" s="27"/>
      <c r="AF122" s="27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7"/>
      <c r="AT122" s="27"/>
      <c r="AU122" s="27"/>
      <c r="AV122" s="27"/>
      <c r="AW122" s="27"/>
      <c r="AX122" s="29"/>
      <c r="AY122" s="27"/>
      <c r="AZ122" s="27"/>
      <c r="BA122" s="30"/>
      <c r="BB122" s="30"/>
      <c r="BC122" s="30"/>
    </row>
    <row r="123" spans="2:55" ht="12.75"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7"/>
      <c r="Q123" s="27"/>
      <c r="R123" s="27"/>
      <c r="S123" s="27"/>
      <c r="T123" s="27"/>
      <c r="U123" s="29"/>
      <c r="V123" s="27"/>
      <c r="W123" s="27"/>
      <c r="X123" s="30"/>
      <c r="Y123" s="30"/>
      <c r="Z123" s="30"/>
      <c r="AA123" s="4"/>
      <c r="AB123" s="4"/>
      <c r="AC123" s="4"/>
      <c r="AD123" s="4"/>
      <c r="AE123" s="27"/>
      <c r="AF123" s="27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7"/>
      <c r="AT123" s="27"/>
      <c r="AU123" s="27"/>
      <c r="AV123" s="27"/>
      <c r="AW123" s="27"/>
      <c r="AX123" s="29"/>
      <c r="AY123" s="27"/>
      <c r="AZ123" s="27"/>
      <c r="BA123" s="30"/>
      <c r="BB123" s="30"/>
      <c r="BC123" s="30"/>
    </row>
    <row r="124" spans="2:55" ht="12.75"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7"/>
      <c r="Q124" s="27"/>
      <c r="R124" s="27"/>
      <c r="S124" s="27"/>
      <c r="T124" s="27"/>
      <c r="U124" s="29"/>
      <c r="V124" s="27"/>
      <c r="W124" s="27"/>
      <c r="X124" s="30"/>
      <c r="Y124" s="30"/>
      <c r="Z124" s="30"/>
      <c r="AA124" s="4"/>
      <c r="AB124" s="4"/>
      <c r="AC124" s="4"/>
      <c r="AD124" s="4"/>
      <c r="AE124" s="27"/>
      <c r="AF124" s="27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7"/>
      <c r="AT124" s="27"/>
      <c r="AU124" s="27"/>
      <c r="AV124" s="27"/>
      <c r="AW124" s="27"/>
      <c r="AX124" s="29"/>
      <c r="AY124" s="27"/>
      <c r="AZ124" s="27"/>
      <c r="BA124" s="30"/>
      <c r="BB124" s="30"/>
      <c r="BC124" s="30"/>
    </row>
    <row r="125" ht="12.75">
      <c r="B125" s="1" t="s">
        <v>73</v>
      </c>
    </row>
    <row r="126" ht="6" customHeight="1"/>
    <row r="127" spans="1:56" ht="15.75">
      <c r="A127" s="2"/>
      <c r="B127" s="2"/>
      <c r="C127" s="2"/>
      <c r="D127" s="2"/>
      <c r="E127" s="2"/>
      <c r="F127" s="2"/>
      <c r="G127" s="6" t="s">
        <v>2</v>
      </c>
      <c r="H127" s="231">
        <f>$J$109+2*$Y$95*$AB$95+2*$AP$95</f>
        <v>0.7013888888888878</v>
      </c>
      <c r="I127" s="231"/>
      <c r="J127" s="231"/>
      <c r="K127" s="231"/>
      <c r="L127" s="231"/>
      <c r="M127" s="7" t="s">
        <v>3</v>
      </c>
      <c r="N127" s="2"/>
      <c r="O127" s="2"/>
      <c r="P127" s="2"/>
      <c r="Q127" s="2"/>
      <c r="R127" s="2"/>
      <c r="S127" s="2"/>
      <c r="T127" s="2"/>
      <c r="U127" s="6" t="s">
        <v>4</v>
      </c>
      <c r="V127" s="226">
        <v>1</v>
      </c>
      <c r="W127" s="226"/>
      <c r="X127" s="22" t="s">
        <v>29</v>
      </c>
      <c r="Y127" s="230">
        <v>0.005555555555555556</v>
      </c>
      <c r="Z127" s="230"/>
      <c r="AA127" s="230"/>
      <c r="AB127" s="230"/>
      <c r="AC127" s="230"/>
      <c r="AD127" s="7" t="s">
        <v>5</v>
      </c>
      <c r="AE127" s="2"/>
      <c r="AF127" s="2"/>
      <c r="AG127" s="2"/>
      <c r="AH127" s="2"/>
      <c r="AI127" s="2"/>
      <c r="AJ127" s="2"/>
      <c r="AK127" s="6" t="s">
        <v>6</v>
      </c>
      <c r="AL127" s="230">
        <v>0.001388888888888889</v>
      </c>
      <c r="AM127" s="230"/>
      <c r="AN127" s="230"/>
      <c r="AO127" s="230"/>
      <c r="AP127" s="230"/>
      <c r="AQ127" s="7" t="s">
        <v>5</v>
      </c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ht="6" customHeight="1" thickBot="1"/>
    <row r="129" spans="2:55" ht="19.5" customHeight="1" thickBot="1">
      <c r="B129" s="119" t="s">
        <v>14</v>
      </c>
      <c r="C129" s="199"/>
      <c r="D129" s="198"/>
      <c r="E129" s="120"/>
      <c r="F129" s="120"/>
      <c r="G129" s="120"/>
      <c r="H129" s="120"/>
      <c r="I129" s="199"/>
      <c r="J129" s="198" t="s">
        <v>17</v>
      </c>
      <c r="K129" s="120"/>
      <c r="L129" s="120"/>
      <c r="M129" s="120"/>
      <c r="N129" s="199"/>
      <c r="O129" s="198" t="s">
        <v>42</v>
      </c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99"/>
      <c r="AW129" s="198" t="s">
        <v>21</v>
      </c>
      <c r="AX129" s="120"/>
      <c r="AY129" s="120"/>
      <c r="AZ129" s="120"/>
      <c r="BA129" s="199"/>
      <c r="BB129" s="198"/>
      <c r="BC129" s="121"/>
    </row>
    <row r="130" spans="2:55" ht="18" customHeight="1">
      <c r="B130" s="210">
        <v>43</v>
      </c>
      <c r="C130" s="211"/>
      <c r="D130" s="210"/>
      <c r="E130" s="224"/>
      <c r="F130" s="224"/>
      <c r="G130" s="224"/>
      <c r="H130" s="224"/>
      <c r="I130" s="211"/>
      <c r="J130" s="218">
        <f>$H$127</f>
        <v>0.7013888888888878</v>
      </c>
      <c r="K130" s="219"/>
      <c r="L130" s="219"/>
      <c r="M130" s="219"/>
      <c r="N130" s="220"/>
      <c r="O130" s="48">
        <f>IF(ISBLANK(AZ107),"",$D$119)</f>
      </c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18" t="s">
        <v>20</v>
      </c>
      <c r="AF130" s="47">
        <f>IF(ISBLANK(AZ109),"",$AG$119)</f>
      </c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117"/>
      <c r="AW130" s="214"/>
      <c r="AX130" s="215"/>
      <c r="AY130" s="215" t="s">
        <v>19</v>
      </c>
      <c r="AZ130" s="215"/>
      <c r="BA130" s="217"/>
      <c r="BB130" s="210"/>
      <c r="BC130" s="211"/>
    </row>
    <row r="131" spans="2:97" s="17" customFormat="1" ht="12" customHeight="1" thickBot="1">
      <c r="B131" s="212"/>
      <c r="C131" s="213"/>
      <c r="D131" s="212"/>
      <c r="E131" s="225"/>
      <c r="F131" s="225"/>
      <c r="G131" s="225"/>
      <c r="H131" s="225"/>
      <c r="I131" s="213"/>
      <c r="J131" s="221"/>
      <c r="K131" s="222"/>
      <c r="L131" s="222"/>
      <c r="M131" s="222"/>
      <c r="N131" s="223"/>
      <c r="O131" s="207" t="s">
        <v>68</v>
      </c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19"/>
      <c r="AF131" s="208" t="s">
        <v>40</v>
      </c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9"/>
      <c r="AW131" s="216"/>
      <c r="AX131" s="131"/>
      <c r="AY131" s="131"/>
      <c r="AZ131" s="131"/>
      <c r="BA131" s="133"/>
      <c r="BB131" s="212"/>
      <c r="BC131" s="21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4"/>
      <c r="BW131" s="104"/>
      <c r="BX131" s="103"/>
      <c r="BY131" s="103"/>
      <c r="BZ131" s="103"/>
      <c r="CA131" s="103"/>
      <c r="CB131" s="103"/>
      <c r="CC131" s="105"/>
      <c r="CD131" s="105"/>
      <c r="CE131" s="105"/>
      <c r="CF131" s="105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</row>
    <row r="132" ht="3.75" customHeight="1" thickBot="1"/>
    <row r="133" spans="2:55" ht="19.5" customHeight="1" thickBot="1">
      <c r="B133" s="119" t="s">
        <v>14</v>
      </c>
      <c r="C133" s="199"/>
      <c r="D133" s="198"/>
      <c r="E133" s="120"/>
      <c r="F133" s="120"/>
      <c r="G133" s="120"/>
      <c r="H133" s="120"/>
      <c r="I133" s="199"/>
      <c r="J133" s="198" t="s">
        <v>17</v>
      </c>
      <c r="K133" s="120"/>
      <c r="L133" s="120"/>
      <c r="M133" s="120"/>
      <c r="N133" s="199"/>
      <c r="O133" s="198" t="s">
        <v>43</v>
      </c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99"/>
      <c r="AW133" s="198" t="s">
        <v>21</v>
      </c>
      <c r="AX133" s="120"/>
      <c r="AY133" s="120"/>
      <c r="AZ133" s="120"/>
      <c r="BA133" s="199"/>
      <c r="BB133" s="198"/>
      <c r="BC133" s="121"/>
    </row>
    <row r="134" spans="2:55" ht="18" customHeight="1">
      <c r="B134" s="210">
        <v>44</v>
      </c>
      <c r="C134" s="211"/>
      <c r="D134" s="210"/>
      <c r="E134" s="224"/>
      <c r="F134" s="224"/>
      <c r="G134" s="224"/>
      <c r="H134" s="224"/>
      <c r="I134" s="211"/>
      <c r="J134" s="218">
        <f>J$130+V$127*Y$127+AL$127</f>
        <v>0.7083333333333323</v>
      </c>
      <c r="K134" s="219"/>
      <c r="L134" s="219"/>
      <c r="M134" s="219"/>
      <c r="N134" s="220"/>
      <c r="O134" s="48">
        <f>IF(ISBLANK(AZ107),"",$D$118)</f>
      </c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18" t="s">
        <v>20</v>
      </c>
      <c r="AF134" s="47">
        <f>IF(ISBLANK(AZ109),"",$AG$118)</f>
      </c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117"/>
      <c r="AW134" s="214"/>
      <c r="AX134" s="215"/>
      <c r="AY134" s="215" t="s">
        <v>19</v>
      </c>
      <c r="AZ134" s="215"/>
      <c r="BA134" s="217"/>
      <c r="BB134" s="210"/>
      <c r="BC134" s="211"/>
    </row>
    <row r="135" spans="2:55" ht="12" customHeight="1" thickBot="1">
      <c r="B135" s="212"/>
      <c r="C135" s="213"/>
      <c r="D135" s="212"/>
      <c r="E135" s="225"/>
      <c r="F135" s="225"/>
      <c r="G135" s="225"/>
      <c r="H135" s="225"/>
      <c r="I135" s="213"/>
      <c r="J135" s="221"/>
      <c r="K135" s="222"/>
      <c r="L135" s="222"/>
      <c r="M135" s="222"/>
      <c r="N135" s="223"/>
      <c r="O135" s="207" t="s">
        <v>69</v>
      </c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19"/>
      <c r="AF135" s="208" t="s">
        <v>41</v>
      </c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9"/>
      <c r="AW135" s="216"/>
      <c r="AX135" s="131"/>
      <c r="AY135" s="131"/>
      <c r="AZ135" s="131"/>
      <c r="BA135" s="133"/>
      <c r="BB135" s="212"/>
      <c r="BC135" s="213"/>
    </row>
    <row r="136" ht="3.75" customHeight="1"/>
    <row r="138" spans="2:116" ht="12.75">
      <c r="B138" s="1" t="s">
        <v>74</v>
      </c>
      <c r="BD138" s="7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X138" s="53"/>
      <c r="BY138" s="53"/>
      <c r="BZ138" s="53"/>
      <c r="CA138" s="53"/>
      <c r="CB138" s="53"/>
      <c r="CC138" s="52"/>
      <c r="CD138" s="52"/>
      <c r="CE138" s="52"/>
      <c r="CF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7"/>
    </row>
    <row r="139" spans="56:116" ht="13.5" thickBot="1">
      <c r="BD139" s="7"/>
      <c r="BX139" s="53"/>
      <c r="BY139" s="53"/>
      <c r="BZ139" s="53"/>
      <c r="CA139" s="53"/>
      <c r="CB139" s="53"/>
      <c r="CC139" s="52"/>
      <c r="CD139" s="52"/>
      <c r="CE139" s="52"/>
      <c r="CF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7"/>
    </row>
    <row r="140" spans="9:116" ht="25.5" customHeight="1">
      <c r="I140" s="82" t="s">
        <v>8</v>
      </c>
      <c r="J140" s="83"/>
      <c r="K140" s="83"/>
      <c r="L140" s="55"/>
      <c r="M140" s="84" t="str">
        <f>IF(ISBLANK($AZ$134)," ",IF($AW$134&gt;$AZ$134,$O$134,IF($AZ$134&gt;$AW$134,$AF$134)))</f>
        <v> </v>
      </c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57"/>
      <c r="BD140" s="7"/>
      <c r="BX140" s="53"/>
      <c r="BY140" s="53"/>
      <c r="BZ140" s="53"/>
      <c r="CA140" s="53"/>
      <c r="CB140" s="53"/>
      <c r="CC140" s="52"/>
      <c r="CD140" s="52"/>
      <c r="CE140" s="52"/>
      <c r="CF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7"/>
    </row>
    <row r="141" spans="9:116" ht="25.5" customHeight="1">
      <c r="I141" s="58" t="s">
        <v>9</v>
      </c>
      <c r="J141" s="51"/>
      <c r="K141" s="51"/>
      <c r="L141" s="56"/>
      <c r="M141" s="49" t="str">
        <f>IF(ISBLANK($AZ$134)," ",IF($AW$134&lt;$AZ$134,$O$134,IF($AZ$134&lt;$AW$134,$AF$134)))</f>
        <v> </v>
      </c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50"/>
      <c r="BD141" s="7"/>
      <c r="BX141" s="53"/>
      <c r="BY141" s="53"/>
      <c r="BZ141" s="53"/>
      <c r="CA141" s="53"/>
      <c r="CB141" s="53"/>
      <c r="CC141" s="52"/>
      <c r="CD141" s="52"/>
      <c r="CE141" s="52"/>
      <c r="CF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7"/>
    </row>
    <row r="142" spans="9:116" ht="25.5" customHeight="1">
      <c r="I142" s="108" t="s">
        <v>10</v>
      </c>
      <c r="J142" s="109"/>
      <c r="K142" s="109"/>
      <c r="L142" s="59"/>
      <c r="M142" s="110" t="str">
        <f>IF(ISBLANK($AZ$130)," ",IF($AW$130&gt;$AZ$130,$O$130,IF($AZ$130&gt;$AW$130,$AF$130)))</f>
        <v> </v>
      </c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1"/>
      <c r="BD142" s="7"/>
      <c r="BX142" s="53"/>
      <c r="BY142" s="53"/>
      <c r="BZ142" s="53"/>
      <c r="CA142" s="53"/>
      <c r="CB142" s="53"/>
      <c r="CC142" s="52"/>
      <c r="CD142" s="52"/>
      <c r="CE142" s="52"/>
      <c r="CF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7"/>
    </row>
    <row r="143" spans="9:116" ht="25.5" customHeight="1" thickBot="1">
      <c r="I143" s="112" t="s">
        <v>11</v>
      </c>
      <c r="J143" s="113"/>
      <c r="K143" s="113"/>
      <c r="L143" s="60"/>
      <c r="M143" s="114" t="str">
        <f>IF(ISBLANK($AZ$130)," ",IF($AW$130&lt;$AZ$130,$O$130,IF($AZ$130&lt;$AW$130,$AF$130)))</f>
        <v> 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5"/>
      <c r="BD143" s="7"/>
      <c r="BX143" s="53"/>
      <c r="BY143" s="53"/>
      <c r="BZ143" s="53"/>
      <c r="CA143" s="53"/>
      <c r="CB143" s="53"/>
      <c r="CC143" s="52"/>
      <c r="CD143" s="52"/>
      <c r="CE143" s="52"/>
      <c r="CF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7"/>
    </row>
    <row r="144" spans="56:116" ht="12.75">
      <c r="BD144" s="7"/>
      <c r="BX144" s="53"/>
      <c r="BY144" s="53"/>
      <c r="BZ144" s="53"/>
      <c r="CA144" s="53"/>
      <c r="CB144" s="53"/>
      <c r="CC144" s="52"/>
      <c r="CD144" s="52"/>
      <c r="CE144" s="52"/>
      <c r="CF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7"/>
    </row>
  </sheetData>
  <mergeCells count="698">
    <mergeCell ref="CA39:CC39"/>
    <mergeCell ref="CA46:CC46"/>
    <mergeCell ref="O57:AV57"/>
    <mergeCell ref="AW57:BA57"/>
    <mergeCell ref="BB57:BC57"/>
    <mergeCell ref="BB50:BC50"/>
    <mergeCell ref="AZ51:BA51"/>
    <mergeCell ref="BB51:BC51"/>
    <mergeCell ref="O50:AD50"/>
    <mergeCell ref="AF50:AV50"/>
    <mergeCell ref="B35:C35"/>
    <mergeCell ref="D35:F35"/>
    <mergeCell ref="G35:I35"/>
    <mergeCell ref="J35:N35"/>
    <mergeCell ref="O35:AD35"/>
    <mergeCell ref="AF35:AV35"/>
    <mergeCell ref="AW35:AX35"/>
    <mergeCell ref="B57:C57"/>
    <mergeCell ref="D57:F57"/>
    <mergeCell ref="G57:I57"/>
    <mergeCell ref="J57:N57"/>
    <mergeCell ref="B51:C51"/>
    <mergeCell ref="D51:F51"/>
    <mergeCell ref="G51:I51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BB66:BC66"/>
    <mergeCell ref="O65:AD65"/>
    <mergeCell ref="AF65:AV65"/>
    <mergeCell ref="AW65:AX65"/>
    <mergeCell ref="AZ65:BA65"/>
    <mergeCell ref="B65:C65"/>
    <mergeCell ref="D65:F65"/>
    <mergeCell ref="G65:I65"/>
    <mergeCell ref="J65:N65"/>
    <mergeCell ref="BB63:BC63"/>
    <mergeCell ref="B64:C64"/>
    <mergeCell ref="D64:F64"/>
    <mergeCell ref="G64:I64"/>
    <mergeCell ref="J64:N64"/>
    <mergeCell ref="O64:AD64"/>
    <mergeCell ref="AF64:AV64"/>
    <mergeCell ref="AW64:AX64"/>
    <mergeCell ref="AZ64:BA64"/>
    <mergeCell ref="BB64:BC64"/>
    <mergeCell ref="O63:AD63"/>
    <mergeCell ref="AF63:AV63"/>
    <mergeCell ref="AW63:AX63"/>
    <mergeCell ref="AZ63:BA63"/>
    <mergeCell ref="B63:C63"/>
    <mergeCell ref="D63:F63"/>
    <mergeCell ref="G63:I63"/>
    <mergeCell ref="J63:N63"/>
    <mergeCell ref="AF62:AV62"/>
    <mergeCell ref="AW62:AX62"/>
    <mergeCell ref="AZ62:BA62"/>
    <mergeCell ref="BB62:BC62"/>
    <mergeCell ref="B62:C62"/>
    <mergeCell ref="D62:F62"/>
    <mergeCell ref="G62:I62"/>
    <mergeCell ref="J62:N62"/>
    <mergeCell ref="AF61:AV61"/>
    <mergeCell ref="AW61:AX61"/>
    <mergeCell ref="AZ61:BA61"/>
    <mergeCell ref="BB61:BC61"/>
    <mergeCell ref="B61:C61"/>
    <mergeCell ref="D61:F61"/>
    <mergeCell ref="G61:I61"/>
    <mergeCell ref="J61:N61"/>
    <mergeCell ref="B60:C60"/>
    <mergeCell ref="D60:F60"/>
    <mergeCell ref="G60:I60"/>
    <mergeCell ref="J60:N60"/>
    <mergeCell ref="J51:N51"/>
    <mergeCell ref="O51:AD51"/>
    <mergeCell ref="AF51:AV51"/>
    <mergeCell ref="AW51:AX51"/>
    <mergeCell ref="AW50:AX50"/>
    <mergeCell ref="AZ50:BA50"/>
    <mergeCell ref="B50:C50"/>
    <mergeCell ref="D50:F50"/>
    <mergeCell ref="G50:I50"/>
    <mergeCell ref="J50:N50"/>
    <mergeCell ref="AE73:AF73"/>
    <mergeCell ref="AG73:AR73"/>
    <mergeCell ref="AS73:AU73"/>
    <mergeCell ref="AD83:AF83"/>
    <mergeCell ref="AG83:AH83"/>
    <mergeCell ref="AJ83:AK83"/>
    <mergeCell ref="AL83:AN83"/>
    <mergeCell ref="AE71:AR71"/>
    <mergeCell ref="AS71:AU71"/>
    <mergeCell ref="AE72:AF72"/>
    <mergeCell ref="AG72:AR72"/>
    <mergeCell ref="AS72:AU72"/>
    <mergeCell ref="AJ82:AK82"/>
    <mergeCell ref="AL82:AN82"/>
    <mergeCell ref="P83:Q83"/>
    <mergeCell ref="R82:AC82"/>
    <mergeCell ref="AD82:AF82"/>
    <mergeCell ref="AG82:AH82"/>
    <mergeCell ref="P82:Q82"/>
    <mergeCell ref="R83:AC83"/>
    <mergeCell ref="B52:C52"/>
    <mergeCell ref="D52:F52"/>
    <mergeCell ref="G52:I52"/>
    <mergeCell ref="J52:N52"/>
    <mergeCell ref="AY75:AZ75"/>
    <mergeCell ref="BA75:BC75"/>
    <mergeCell ref="AE76:AF76"/>
    <mergeCell ref="AG75:AR75"/>
    <mergeCell ref="AS75:AU75"/>
    <mergeCell ref="AV75:AW75"/>
    <mergeCell ref="AE75:AF75"/>
    <mergeCell ref="AG76:AR76"/>
    <mergeCell ref="AY76:AZ76"/>
    <mergeCell ref="BA76:BC76"/>
    <mergeCell ref="O52:AD52"/>
    <mergeCell ref="AF52:AV52"/>
    <mergeCell ref="AW52:AX52"/>
    <mergeCell ref="AZ52:BA52"/>
    <mergeCell ref="D75:O75"/>
    <mergeCell ref="P75:R75"/>
    <mergeCell ref="S75:T75"/>
    <mergeCell ref="V75:W75"/>
    <mergeCell ref="P26:Q26"/>
    <mergeCell ref="R26:AL26"/>
    <mergeCell ref="AM26:AN26"/>
    <mergeCell ref="P27:Q27"/>
    <mergeCell ref="R27:AL27"/>
    <mergeCell ref="AM27:AN27"/>
    <mergeCell ref="BB19:BC19"/>
    <mergeCell ref="AE20:AF20"/>
    <mergeCell ref="AG20:BA20"/>
    <mergeCell ref="BB20:BC20"/>
    <mergeCell ref="B19:C19"/>
    <mergeCell ref="D19:X19"/>
    <mergeCell ref="Y19:Z19"/>
    <mergeCell ref="AE15:BC15"/>
    <mergeCell ref="AE16:AF16"/>
    <mergeCell ref="AG16:BA16"/>
    <mergeCell ref="BB16:BC16"/>
    <mergeCell ref="AE17:AF17"/>
    <mergeCell ref="AG17:BA17"/>
    <mergeCell ref="BB17:BC17"/>
    <mergeCell ref="B87:Z87"/>
    <mergeCell ref="O103:AD103"/>
    <mergeCell ref="O102:AD102"/>
    <mergeCell ref="O101:AD101"/>
    <mergeCell ref="B102:C102"/>
    <mergeCell ref="D102:F102"/>
    <mergeCell ref="G102:I102"/>
    <mergeCell ref="J102:N102"/>
    <mergeCell ref="B101:C101"/>
    <mergeCell ref="D101:F101"/>
    <mergeCell ref="AV73:AW73"/>
    <mergeCell ref="CA98:CC98"/>
    <mergeCell ref="CA104:CC104"/>
    <mergeCell ref="AE87:BC87"/>
    <mergeCell ref="AF104:AV104"/>
    <mergeCell ref="AW104:AX104"/>
    <mergeCell ref="AZ104:BA104"/>
    <mergeCell ref="AF103:AV103"/>
    <mergeCell ref="AW103:AX103"/>
    <mergeCell ref="AZ103:BA103"/>
    <mergeCell ref="AS117:AU117"/>
    <mergeCell ref="CA32:CC32"/>
    <mergeCell ref="AS74:AU74"/>
    <mergeCell ref="AV74:AW74"/>
    <mergeCell ref="AV72:AW72"/>
    <mergeCell ref="AY74:AZ74"/>
    <mergeCell ref="BA74:BC74"/>
    <mergeCell ref="BB52:BC52"/>
    <mergeCell ref="BB109:BC109"/>
    <mergeCell ref="AW108:AX108"/>
    <mergeCell ref="D129:I129"/>
    <mergeCell ref="AV76:AW76"/>
    <mergeCell ref="AS76:AU76"/>
    <mergeCell ref="AL127:AP127"/>
    <mergeCell ref="AP95:AT95"/>
    <mergeCell ref="AF108:AV108"/>
    <mergeCell ref="O97:AV97"/>
    <mergeCell ref="P117:R117"/>
    <mergeCell ref="X117:Z117"/>
    <mergeCell ref="AE120:AF120"/>
    <mergeCell ref="B129:C129"/>
    <mergeCell ref="AS121:AU121"/>
    <mergeCell ref="AV121:AW121"/>
    <mergeCell ref="AY121:AZ121"/>
    <mergeCell ref="AG121:AR121"/>
    <mergeCell ref="Y127:AC127"/>
    <mergeCell ref="V127:W127"/>
    <mergeCell ref="H127:L127"/>
    <mergeCell ref="O129:AV129"/>
    <mergeCell ref="J129:N129"/>
    <mergeCell ref="BA121:BC121"/>
    <mergeCell ref="AY120:AZ120"/>
    <mergeCell ref="BA120:BC120"/>
    <mergeCell ref="B121:C121"/>
    <mergeCell ref="D121:O121"/>
    <mergeCell ref="P121:R121"/>
    <mergeCell ref="S121:T121"/>
    <mergeCell ref="V121:W121"/>
    <mergeCell ref="X121:Z121"/>
    <mergeCell ref="AE121:AF121"/>
    <mergeCell ref="AG120:AR120"/>
    <mergeCell ref="AS120:AU120"/>
    <mergeCell ref="AV120:AW120"/>
    <mergeCell ref="P120:R120"/>
    <mergeCell ref="S120:T120"/>
    <mergeCell ref="V120:W120"/>
    <mergeCell ref="X120:Z120"/>
    <mergeCell ref="BA119:BC119"/>
    <mergeCell ref="B117:O117"/>
    <mergeCell ref="S117:W117"/>
    <mergeCell ref="AE117:AR117"/>
    <mergeCell ref="AV117:AZ117"/>
    <mergeCell ref="AG119:AR119"/>
    <mergeCell ref="AS119:AU119"/>
    <mergeCell ref="AV119:AW119"/>
    <mergeCell ref="AY119:AZ119"/>
    <mergeCell ref="AV118:AW118"/>
    <mergeCell ref="V119:W119"/>
    <mergeCell ref="X119:Z119"/>
    <mergeCell ref="AE119:AF119"/>
    <mergeCell ref="X118:Z118"/>
    <mergeCell ref="V118:W118"/>
    <mergeCell ref="B119:C119"/>
    <mergeCell ref="D119:O119"/>
    <mergeCell ref="P119:R119"/>
    <mergeCell ref="S119:T119"/>
    <mergeCell ref="O109:AD109"/>
    <mergeCell ref="AF109:AV109"/>
    <mergeCell ref="AW109:AX109"/>
    <mergeCell ref="AZ109:BA109"/>
    <mergeCell ref="B109:C109"/>
    <mergeCell ref="D109:F109"/>
    <mergeCell ref="G109:I109"/>
    <mergeCell ref="J109:N109"/>
    <mergeCell ref="B108:C108"/>
    <mergeCell ref="D108:F108"/>
    <mergeCell ref="G108:I108"/>
    <mergeCell ref="J108:N108"/>
    <mergeCell ref="AZ108:BA108"/>
    <mergeCell ref="BB108:BC108"/>
    <mergeCell ref="O107:AD107"/>
    <mergeCell ref="AF107:AV107"/>
    <mergeCell ref="AW107:AX107"/>
    <mergeCell ref="AZ107:BA107"/>
    <mergeCell ref="BB107:BC107"/>
    <mergeCell ref="O108:AD108"/>
    <mergeCell ref="BB106:BC106"/>
    <mergeCell ref="B107:C107"/>
    <mergeCell ref="D107:F107"/>
    <mergeCell ref="G107:I107"/>
    <mergeCell ref="J107:N107"/>
    <mergeCell ref="O106:AD106"/>
    <mergeCell ref="AF106:AV106"/>
    <mergeCell ref="AW106:AX106"/>
    <mergeCell ref="AZ106:BA106"/>
    <mergeCell ref="B106:C106"/>
    <mergeCell ref="D106:F106"/>
    <mergeCell ref="G106:I106"/>
    <mergeCell ref="J106:N106"/>
    <mergeCell ref="BB104:BC104"/>
    <mergeCell ref="O105:AD105"/>
    <mergeCell ref="AF105:AV105"/>
    <mergeCell ref="AW105:AX105"/>
    <mergeCell ref="AZ105:BA105"/>
    <mergeCell ref="BB105:BC105"/>
    <mergeCell ref="O104:AD104"/>
    <mergeCell ref="B105:C105"/>
    <mergeCell ref="D105:F105"/>
    <mergeCell ref="G105:I105"/>
    <mergeCell ref="J105:N105"/>
    <mergeCell ref="B104:C104"/>
    <mergeCell ref="D104:F104"/>
    <mergeCell ref="G104:I104"/>
    <mergeCell ref="J104:N104"/>
    <mergeCell ref="BB103:BC103"/>
    <mergeCell ref="B103:C103"/>
    <mergeCell ref="D103:F103"/>
    <mergeCell ref="G103:I103"/>
    <mergeCell ref="J103:N103"/>
    <mergeCell ref="AF102:AV102"/>
    <mergeCell ref="AW102:AX102"/>
    <mergeCell ref="AZ102:BA102"/>
    <mergeCell ref="BB102:BC102"/>
    <mergeCell ref="AF101:AV101"/>
    <mergeCell ref="AW101:AX101"/>
    <mergeCell ref="AZ101:BA101"/>
    <mergeCell ref="BB101:BC101"/>
    <mergeCell ref="G101:I101"/>
    <mergeCell ref="J101:N101"/>
    <mergeCell ref="BB99:BC99"/>
    <mergeCell ref="B100:C100"/>
    <mergeCell ref="D100:F100"/>
    <mergeCell ref="G100:I100"/>
    <mergeCell ref="J100:N100"/>
    <mergeCell ref="O100:AD100"/>
    <mergeCell ref="AF100:AV100"/>
    <mergeCell ref="AW100:AX100"/>
    <mergeCell ref="AZ100:BA100"/>
    <mergeCell ref="BB100:BC100"/>
    <mergeCell ref="AZ98:BA98"/>
    <mergeCell ref="BB98:BC98"/>
    <mergeCell ref="B99:C99"/>
    <mergeCell ref="D99:F99"/>
    <mergeCell ref="G99:I99"/>
    <mergeCell ref="J99:N99"/>
    <mergeCell ref="O99:AD99"/>
    <mergeCell ref="AF99:AV99"/>
    <mergeCell ref="AW99:AX99"/>
    <mergeCell ref="AZ99:BA99"/>
    <mergeCell ref="AW97:BA97"/>
    <mergeCell ref="BB97:BC97"/>
    <mergeCell ref="B98:C98"/>
    <mergeCell ref="D98:F98"/>
    <mergeCell ref="G98:I98"/>
    <mergeCell ref="J98:N98"/>
    <mergeCell ref="O98:AD98"/>
    <mergeCell ref="AF98:AV98"/>
    <mergeCell ref="AW98:AX98"/>
    <mergeCell ref="B97:C97"/>
    <mergeCell ref="D97:F97"/>
    <mergeCell ref="G97:I97"/>
    <mergeCell ref="J97:N97"/>
    <mergeCell ref="AE90:AH90"/>
    <mergeCell ref="L95:P95"/>
    <mergeCell ref="Y95:Z95"/>
    <mergeCell ref="AB95:AF95"/>
    <mergeCell ref="AI90:AJ90"/>
    <mergeCell ref="AK90:BC90"/>
    <mergeCell ref="AE91:AH91"/>
    <mergeCell ref="AI91:AJ91"/>
    <mergeCell ref="AK91:BC91"/>
    <mergeCell ref="B89:E89"/>
    <mergeCell ref="F89:G89"/>
    <mergeCell ref="H89:Z89"/>
    <mergeCell ref="AI88:AJ88"/>
    <mergeCell ref="AE88:AH88"/>
    <mergeCell ref="B88:E88"/>
    <mergeCell ref="F88:G88"/>
    <mergeCell ref="H88:Z88"/>
    <mergeCell ref="AK88:BC88"/>
    <mergeCell ref="B90:E90"/>
    <mergeCell ref="F90:G90"/>
    <mergeCell ref="B91:E91"/>
    <mergeCell ref="F91:G91"/>
    <mergeCell ref="H91:Z91"/>
    <mergeCell ref="H90:Z90"/>
    <mergeCell ref="AE89:AH89"/>
    <mergeCell ref="AI89:AJ89"/>
    <mergeCell ref="AK89:BC89"/>
    <mergeCell ref="BA117:BC117"/>
    <mergeCell ref="B118:C118"/>
    <mergeCell ref="D118:O118"/>
    <mergeCell ref="P118:R118"/>
    <mergeCell ref="S118:T118"/>
    <mergeCell ref="AE118:AF118"/>
    <mergeCell ref="AG118:AR118"/>
    <mergeCell ref="AS118:AU118"/>
    <mergeCell ref="AY118:AZ118"/>
    <mergeCell ref="BA118:BC118"/>
    <mergeCell ref="X10:AB10"/>
    <mergeCell ref="H10:L10"/>
    <mergeCell ref="A4:AP4"/>
    <mergeCell ref="AL10:AP10"/>
    <mergeCell ref="D130:I131"/>
    <mergeCell ref="D133:I133"/>
    <mergeCell ref="D134:I135"/>
    <mergeCell ref="A2:AP3"/>
    <mergeCell ref="U10:V10"/>
    <mergeCell ref="B15:Z15"/>
    <mergeCell ref="M6:T6"/>
    <mergeCell ref="Y6:AF6"/>
    <mergeCell ref="B8:AM8"/>
    <mergeCell ref="B75:C75"/>
    <mergeCell ref="J133:N133"/>
    <mergeCell ref="AY134:AY135"/>
    <mergeCell ref="AZ134:BA135"/>
    <mergeCell ref="B134:C135"/>
    <mergeCell ref="J134:N135"/>
    <mergeCell ref="B130:C131"/>
    <mergeCell ref="J130:N131"/>
    <mergeCell ref="BB134:BC135"/>
    <mergeCell ref="O135:AD135"/>
    <mergeCell ref="AF135:AV135"/>
    <mergeCell ref="AW134:AX135"/>
    <mergeCell ref="O133:AV133"/>
    <mergeCell ref="AW133:BA133"/>
    <mergeCell ref="BB133:BC133"/>
    <mergeCell ref="B133:C133"/>
    <mergeCell ref="AF131:AV131"/>
    <mergeCell ref="BB129:BC129"/>
    <mergeCell ref="O130:AD130"/>
    <mergeCell ref="AF130:AV130"/>
    <mergeCell ref="BB130:BC131"/>
    <mergeCell ref="AW130:AX131"/>
    <mergeCell ref="AZ130:BA131"/>
    <mergeCell ref="AY130:AY131"/>
    <mergeCell ref="AW129:BA129"/>
    <mergeCell ref="AY72:AZ72"/>
    <mergeCell ref="BA72:BC72"/>
    <mergeCell ref="AY73:AZ73"/>
    <mergeCell ref="BA73:BC73"/>
    <mergeCell ref="BB33:BC33"/>
    <mergeCell ref="AV71:AZ71"/>
    <mergeCell ref="BA71:BC71"/>
    <mergeCell ref="AZ36:BA36"/>
    <mergeCell ref="BB36:BC36"/>
    <mergeCell ref="AF37:AV37"/>
    <mergeCell ref="AW37:AX37"/>
    <mergeCell ref="AZ37:BA37"/>
    <mergeCell ref="AF58:AV58"/>
    <mergeCell ref="AW58:AX58"/>
    <mergeCell ref="AW32:AX32"/>
    <mergeCell ref="AZ32:BA32"/>
    <mergeCell ref="AW33:AX33"/>
    <mergeCell ref="AZ33:BA33"/>
    <mergeCell ref="B36:C36"/>
    <mergeCell ref="B37:C37"/>
    <mergeCell ref="BB18:BC18"/>
    <mergeCell ref="AG18:BA18"/>
    <mergeCell ref="BB32:BC32"/>
    <mergeCell ref="AZ35:BA35"/>
    <mergeCell ref="BB35:BC35"/>
    <mergeCell ref="D36:F36"/>
    <mergeCell ref="G36:I36"/>
    <mergeCell ref="B33:C33"/>
    <mergeCell ref="O33:AD33"/>
    <mergeCell ref="AF33:AV33"/>
    <mergeCell ref="J33:N33"/>
    <mergeCell ref="B34:C34"/>
    <mergeCell ref="D33:F33"/>
    <mergeCell ref="G33:I33"/>
    <mergeCell ref="D34:F34"/>
    <mergeCell ref="G34:I34"/>
    <mergeCell ref="O34:AD34"/>
    <mergeCell ref="AF34:AV34"/>
    <mergeCell ref="B18:C18"/>
    <mergeCell ref="B20:C20"/>
    <mergeCell ref="D20:X20"/>
    <mergeCell ref="O32:AD32"/>
    <mergeCell ref="B31:C31"/>
    <mergeCell ref="G31:I31"/>
    <mergeCell ref="D31:F31"/>
    <mergeCell ref="Y20:Z20"/>
    <mergeCell ref="D18:X18"/>
    <mergeCell ref="P25:Q25"/>
    <mergeCell ref="B16:C16"/>
    <mergeCell ref="Y16:Z16"/>
    <mergeCell ref="B17:C17"/>
    <mergeCell ref="D16:X16"/>
    <mergeCell ref="D17:X17"/>
    <mergeCell ref="AM25:AN25"/>
    <mergeCell ref="AE18:AF18"/>
    <mergeCell ref="Y17:Z17"/>
    <mergeCell ref="Y18:Z18"/>
    <mergeCell ref="R25:AL25"/>
    <mergeCell ref="AE19:AF19"/>
    <mergeCell ref="AG19:BA19"/>
    <mergeCell ref="AF32:AV32"/>
    <mergeCell ref="B32:C32"/>
    <mergeCell ref="D32:F32"/>
    <mergeCell ref="G32:I32"/>
    <mergeCell ref="J32:N32"/>
    <mergeCell ref="BB31:BC31"/>
    <mergeCell ref="AW31:BA31"/>
    <mergeCell ref="J31:N31"/>
    <mergeCell ref="O31:AV31"/>
    <mergeCell ref="B38:C38"/>
    <mergeCell ref="B39:C39"/>
    <mergeCell ref="B40:C40"/>
    <mergeCell ref="B41:C41"/>
    <mergeCell ref="B49:C49"/>
    <mergeCell ref="B42:C42"/>
    <mergeCell ref="B43:C43"/>
    <mergeCell ref="B44:C44"/>
    <mergeCell ref="B45:C45"/>
    <mergeCell ref="G39:I39"/>
    <mergeCell ref="B46:C46"/>
    <mergeCell ref="B47:C47"/>
    <mergeCell ref="B48:C48"/>
    <mergeCell ref="AW34:AX34"/>
    <mergeCell ref="AZ34:BA34"/>
    <mergeCell ref="J34:N34"/>
    <mergeCell ref="BB34:BC34"/>
    <mergeCell ref="J36:N36"/>
    <mergeCell ref="O36:AD36"/>
    <mergeCell ref="AF36:AV36"/>
    <mergeCell ref="AW36:AX36"/>
    <mergeCell ref="AZ39:BA39"/>
    <mergeCell ref="BB39:BC39"/>
    <mergeCell ref="D37:F37"/>
    <mergeCell ref="G37:I37"/>
    <mergeCell ref="J37:N37"/>
    <mergeCell ref="O37:AD37"/>
    <mergeCell ref="D38:F38"/>
    <mergeCell ref="G38:I38"/>
    <mergeCell ref="BB37:BC37"/>
    <mergeCell ref="J38:N38"/>
    <mergeCell ref="O38:AD38"/>
    <mergeCell ref="AF38:AV38"/>
    <mergeCell ref="AW38:AX38"/>
    <mergeCell ref="AZ38:BA38"/>
    <mergeCell ref="BB38:BC38"/>
    <mergeCell ref="AZ40:BA40"/>
    <mergeCell ref="BB40:BC40"/>
    <mergeCell ref="J39:N39"/>
    <mergeCell ref="O39:AD39"/>
    <mergeCell ref="AF39:AV39"/>
    <mergeCell ref="J40:N40"/>
    <mergeCell ref="O40:AD40"/>
    <mergeCell ref="AF40:AV40"/>
    <mergeCell ref="AW40:AX40"/>
    <mergeCell ref="AW39:AX39"/>
    <mergeCell ref="D41:F41"/>
    <mergeCell ref="G41:I41"/>
    <mergeCell ref="J41:N41"/>
    <mergeCell ref="O41:AD41"/>
    <mergeCell ref="AF41:AV41"/>
    <mergeCell ref="AW41:AX41"/>
    <mergeCell ref="D40:F40"/>
    <mergeCell ref="G40:I40"/>
    <mergeCell ref="D39:F39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71:O71"/>
    <mergeCell ref="P71:R71"/>
    <mergeCell ref="S71:W71"/>
    <mergeCell ref="X71:Z71"/>
    <mergeCell ref="B76:C76"/>
    <mergeCell ref="D76:O76"/>
    <mergeCell ref="P76:R76"/>
    <mergeCell ref="S76:T76"/>
    <mergeCell ref="AE74:AF74"/>
    <mergeCell ref="AG74:AR74"/>
    <mergeCell ref="P80:Q80"/>
    <mergeCell ref="R80:AC80"/>
    <mergeCell ref="V76:W76"/>
    <mergeCell ref="X76:Z76"/>
    <mergeCell ref="S73:T73"/>
    <mergeCell ref="S72:T72"/>
    <mergeCell ref="V72:W72"/>
    <mergeCell ref="P81:Q81"/>
    <mergeCell ref="R81:AC81"/>
    <mergeCell ref="X72:Z72"/>
    <mergeCell ref="V73:W73"/>
    <mergeCell ref="X73:Z73"/>
    <mergeCell ref="S74:T74"/>
    <mergeCell ref="R79:AC79"/>
    <mergeCell ref="B72:C72"/>
    <mergeCell ref="D72:O72"/>
    <mergeCell ref="P72:R72"/>
    <mergeCell ref="B74:C74"/>
    <mergeCell ref="D74:O74"/>
    <mergeCell ref="P74:R74"/>
    <mergeCell ref="B73:C73"/>
    <mergeCell ref="D73:O73"/>
    <mergeCell ref="P73:R73"/>
    <mergeCell ref="O58:AD58"/>
    <mergeCell ref="AZ58:BA58"/>
    <mergeCell ref="BB58:BC58"/>
    <mergeCell ref="B59:C59"/>
    <mergeCell ref="J58:N58"/>
    <mergeCell ref="B58:C58"/>
    <mergeCell ref="D58:F58"/>
    <mergeCell ref="G58:I58"/>
    <mergeCell ref="X75:Z75"/>
    <mergeCell ref="V74:W74"/>
    <mergeCell ref="X74:Z74"/>
    <mergeCell ref="D59:F59"/>
    <mergeCell ref="G59:I59"/>
    <mergeCell ref="J59:N59"/>
    <mergeCell ref="O59:AD59"/>
    <mergeCell ref="O60:AD60"/>
    <mergeCell ref="O61:AD61"/>
    <mergeCell ref="O62:AD62"/>
    <mergeCell ref="AL79:AN79"/>
    <mergeCell ref="P22:AN22"/>
    <mergeCell ref="P23:Q23"/>
    <mergeCell ref="R23:AL23"/>
    <mergeCell ref="AM23:AN23"/>
    <mergeCell ref="P24:Q24"/>
    <mergeCell ref="R24:AL24"/>
    <mergeCell ref="AM24:AN24"/>
    <mergeCell ref="P79:Q79"/>
    <mergeCell ref="B54:BC54"/>
    <mergeCell ref="AL81:AN81"/>
    <mergeCell ref="AD80:AF80"/>
    <mergeCell ref="AG80:AH80"/>
    <mergeCell ref="AJ80:AK80"/>
    <mergeCell ref="AL80:AN80"/>
    <mergeCell ref="AD81:AF81"/>
    <mergeCell ref="AG81:AH81"/>
    <mergeCell ref="AJ81:AK81"/>
    <mergeCell ref="P78:AC78"/>
    <mergeCell ref="AD78:AF78"/>
    <mergeCell ref="AG78:AK78"/>
    <mergeCell ref="AJ79:AK79"/>
    <mergeCell ref="AD79:AF79"/>
    <mergeCell ref="AG79:AH79"/>
    <mergeCell ref="CA71:CC71"/>
    <mergeCell ref="AL78:AN78"/>
    <mergeCell ref="AF59:AV59"/>
    <mergeCell ref="AW59:AX59"/>
    <mergeCell ref="AZ59:BA59"/>
    <mergeCell ref="BB59:BC59"/>
    <mergeCell ref="AF60:AV60"/>
    <mergeCell ref="AW60:AX60"/>
    <mergeCell ref="AZ60:BA60"/>
    <mergeCell ref="BB60:BC60"/>
    <mergeCell ref="B113:BC113"/>
    <mergeCell ref="I140:K140"/>
    <mergeCell ref="M140:AV140"/>
    <mergeCell ref="I141:K141"/>
    <mergeCell ref="M141:AV141"/>
    <mergeCell ref="O134:AD134"/>
    <mergeCell ref="AF134:AV134"/>
    <mergeCell ref="B120:C120"/>
    <mergeCell ref="D120:O120"/>
    <mergeCell ref="O131:AD131"/>
    <mergeCell ref="I142:K142"/>
    <mergeCell ref="M142:AV142"/>
    <mergeCell ref="I143:K143"/>
    <mergeCell ref="M143:AV14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2" manualBreakCount="2">
    <brk id="53" max="255" man="1"/>
    <brk id="111" max="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2003-01-07T11:06:50Z</cp:lastPrinted>
  <dcterms:created xsi:type="dcterms:W3CDTF">2002-02-21T07:48:38Z</dcterms:created>
  <dcterms:modified xsi:type="dcterms:W3CDTF">2003-01-08T15:58:24Z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