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0" windowWidth="18460" windowHeight="17300" activeTab="0"/>
  </bookViews>
  <sheets>
    <sheet name="PC-Version" sheetId="1" r:id="rId1"/>
  </sheets>
  <definedNames>
    <definedName name="_xlnm.Print_Area" localSheetId="0">'PC-Version'!$A$1:$BD$109</definedName>
  </definedNames>
  <calcPr fullCalcOnLoad="1"/>
</workbook>
</file>

<file path=xl/sharedStrings.xml><?xml version="1.0" encoding="utf-8"?>
<sst xmlns="http://schemas.openxmlformats.org/spreadsheetml/2006/main" count="330" uniqueCount="72">
  <si>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</si>
  <si>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</si>
  <si>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</si>
  <si>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</si>
  <si>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</si>
  <si>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</si>
  <si>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</si>
  <si>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</si>
  <si>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</si>
  <si>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</si>
  <si>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</si>
  <si>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</si>
  <si>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</si>
  <si>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</si>
  <si>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</si>
  <si>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</si>
  <si>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</si>
  <si>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</si>
  <si>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</si>
  <si>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</si>
  <si>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</si>
  <si>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</si>
  <si>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</si>
  <si>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</si>
  <si>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</si>
  <si>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</si>
  <si>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</si>
  <si>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</si>
  <si>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</si>
  <si>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</si>
  <si>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</si>
  <si>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</si>
  <si>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IV. Zwischenrunde</t>
  </si>
  <si>
    <t>Gruppe E</t>
  </si>
  <si>
    <t>Gruppe F</t>
  </si>
  <si>
    <t>1. Grp A</t>
  </si>
  <si>
    <t>2. Grp B</t>
  </si>
  <si>
    <t>1. Grp C</t>
  </si>
  <si>
    <t>2. Grp A</t>
  </si>
  <si>
    <t>1. Grp B</t>
  </si>
  <si>
    <t>2. Grp C</t>
  </si>
  <si>
    <t>E</t>
  </si>
  <si>
    <t>2. Gruppe E</t>
  </si>
  <si>
    <t>1. Gruppe E</t>
  </si>
  <si>
    <t>Spiel um Platz 3 und 4</t>
  </si>
  <si>
    <t>Endspiel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</si>
  <si>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</si>
  <si>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</si>
  <si>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</si>
  <si>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</si>
  <si>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</si>
  <si>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</si>
  <si>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</si>
  <si>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</si>
  <si>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</si>
  <si>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</si>
  <si>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</si>
  <si>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</si>
  <si>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Gruppe D</t>
  </si>
  <si>
    <t>D</t>
  </si>
  <si>
    <t>2. Gruppe D</t>
  </si>
  <si>
    <t>1. Gruppe D</t>
  </si>
  <si>
    <t>V. Spielplan Zwischenrunde</t>
  </si>
  <si>
    <t>VI. Abschlußtabellen Zwischenrunde</t>
  </si>
  <si>
    <t>VII. Endrunde</t>
  </si>
  <si>
    <t>VIII. Platzierungen</t>
  </si>
  <si>
    <t>Vereinsname</t>
  </si>
  <si>
    <t>1. FAIR-Play-Cup 2002 (z.B.)</t>
  </si>
  <si>
    <t>Logo</t>
  </si>
  <si>
    <r>
      <t>Fußball Hallenturnier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</si>
  <si>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Samstag</t>
  </si>
  <si>
    <t>in der Sporthalle .....................................</t>
  </si>
</sst>
</file>

<file path=xl/styles.xml><?xml version="1.0" encoding="utf-8"?>
<styleSheet xmlns="http://schemas.openxmlformats.org/spreadsheetml/2006/main">
  <numFmts count="30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8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84" fontId="12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8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readingOrder="2"/>
    </xf>
    <xf numFmtId="184" fontId="17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3" fillId="0" borderId="4" xfId="0" applyFont="1" applyBorder="1" applyAlignment="1" applyProtection="1">
      <alignment horizontal="left" vertical="center"/>
      <protection hidden="1"/>
    </xf>
    <xf numFmtId="0" fontId="13" fillId="0" borderId="14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0" borderId="18" xfId="0" applyFont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4" xfId="0" applyNumberFormat="1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4" fontId="0" fillId="0" borderId="30" xfId="0" applyNumberFormat="1" applyBorder="1" applyAlignment="1">
      <alignment horizontal="center" vertical="center"/>
    </xf>
    <xf numFmtId="184" fontId="0" fillId="0" borderId="31" xfId="0" applyNumberFormat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184" fontId="0" fillId="0" borderId="27" xfId="0" applyNumberFormat="1" applyBorder="1" applyAlignment="1">
      <alignment horizontal="center" vertical="center"/>
    </xf>
    <xf numFmtId="184" fontId="0" fillId="0" borderId="28" xfId="0" applyNumberFormat="1" applyBorder="1" applyAlignment="1">
      <alignment horizontal="center" vertical="center"/>
    </xf>
    <xf numFmtId="184" fontId="0" fillId="0" borderId="29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84" fontId="0" fillId="0" borderId="17" xfId="0" applyNumberFormat="1" applyBorder="1" applyAlignment="1">
      <alignment horizontal="center" vertical="center"/>
    </xf>
    <xf numFmtId="184" fontId="0" fillId="0" borderId="3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7" fillId="3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84" fontId="0" fillId="0" borderId="4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82" fontId="0" fillId="0" borderId="39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horizontal="center" vertical="center"/>
    </xf>
    <xf numFmtId="182" fontId="0" fillId="0" borderId="40" xfId="0" applyNumberFormat="1" applyFont="1" applyFill="1" applyBorder="1" applyAlignment="1">
      <alignment horizontal="center" vertical="center"/>
    </xf>
    <xf numFmtId="182" fontId="0" fillId="0" borderId="37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182" fontId="0" fillId="0" borderId="3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4" fontId="0" fillId="0" borderId="52" xfId="0" applyNumberFormat="1" applyBorder="1" applyAlignment="1">
      <alignment horizontal="center" vertical="center"/>
    </xf>
    <xf numFmtId="184" fontId="0" fillId="0" borderId="51" xfId="0" applyNumberFormat="1" applyBorder="1" applyAlignment="1">
      <alignment horizontal="center" vertical="center"/>
    </xf>
    <xf numFmtId="184" fontId="0" fillId="0" borderId="53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57</xdr:row>
      <xdr:rowOff>28575</xdr:rowOff>
    </xdr:from>
    <xdr:to>
      <xdr:col>54</xdr:col>
      <xdr:colOff>38100</xdr:colOff>
      <xdr:row>60</xdr:row>
      <xdr:rowOff>0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93457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9525</xdr:colOff>
      <xdr:row>89</xdr:row>
      <xdr:rowOff>28575</xdr:rowOff>
    </xdr:from>
    <xdr:to>
      <xdr:col>33</xdr:col>
      <xdr:colOff>9525</xdr:colOff>
      <xdr:row>90</xdr:row>
      <xdr:rowOff>152400</xdr:rowOff>
    </xdr:to>
    <xdr:pic>
      <xdr:nvPicPr>
        <xdr:cNvPr id="2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5230475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Q108"/>
  <sheetViews>
    <sheetView showGridLines="0" tabSelected="1" zoomScale="112" zoomScaleNormal="112" workbookViewId="0" topLeftCell="A2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32" customWidth="1"/>
    <col min="57" max="57" width="2.7109375" style="38" bestFit="1" customWidth="1"/>
    <col min="58" max="58" width="2.8515625" style="38" hidden="1" customWidth="1"/>
    <col min="59" max="59" width="2.140625" style="38" hidden="1" customWidth="1"/>
    <col min="60" max="60" width="2.8515625" style="38" hidden="1" customWidth="1"/>
    <col min="61" max="72" width="1.7109375" style="38" hidden="1" customWidth="1"/>
    <col min="73" max="73" width="1.7109375" style="38" customWidth="1"/>
    <col min="74" max="74" width="2.8515625" style="44" bestFit="1" customWidth="1"/>
    <col min="75" max="75" width="1.7109375" style="44" customWidth="1"/>
    <col min="76" max="76" width="1.7109375" style="38" customWidth="1"/>
    <col min="77" max="77" width="11.28125" style="38" bestFit="1" customWidth="1"/>
    <col min="78" max="78" width="5.00390625" style="38" bestFit="1" customWidth="1"/>
    <col min="79" max="79" width="2.8515625" style="38" bestFit="1" customWidth="1"/>
    <col min="80" max="80" width="2.00390625" style="38" bestFit="1" customWidth="1"/>
    <col min="81" max="81" width="2.8515625" style="45" bestFit="1" customWidth="1"/>
    <col min="82" max="82" width="5.421875" style="45" bestFit="1" customWidth="1"/>
    <col min="83" max="84" width="1.7109375" style="45" customWidth="1"/>
    <col min="85" max="121" width="1.7109375" style="35" customWidth="1"/>
    <col min="122" max="16384" width="1.7109375" style="0" customWidth="1"/>
  </cols>
  <sheetData>
    <row r="1" ht="7.5" customHeight="1">
      <c r="BD1" s="7"/>
    </row>
    <row r="2" spans="1:121" ht="30.75">
      <c r="A2" s="141" t="s">
        <v>66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86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8"/>
      <c r="BD2" s="7"/>
      <c r="BX2" s="44"/>
      <c r="BY2" s="44"/>
      <c r="BZ2" s="44"/>
      <c r="CA2" s="44"/>
      <c r="CB2" s="44"/>
      <c r="CC2" s="35"/>
      <c r="CD2" s="35"/>
      <c r="CE2" s="35"/>
      <c r="CF2" s="35"/>
      <c r="DL2" s="7"/>
      <c r="DM2"/>
      <c r="DN2"/>
      <c r="DO2"/>
      <c r="DP2"/>
      <c r="DQ2"/>
    </row>
    <row r="3" spans="1:115" s="16" customFormat="1" ht="25.5">
      <c r="A3" s="287" t="s">
        <v>67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89"/>
      <c r="AR3" s="90"/>
      <c r="AS3" s="90"/>
      <c r="AT3" s="90" t="s">
        <v>68</v>
      </c>
      <c r="AU3" s="90"/>
      <c r="AV3" s="90"/>
      <c r="AW3" s="90"/>
      <c r="AX3" s="90"/>
      <c r="AY3" s="90"/>
      <c r="AZ3" s="90"/>
      <c r="BA3" s="90"/>
      <c r="BB3" s="90"/>
      <c r="BC3" s="91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7"/>
      <c r="BW3" s="47"/>
      <c r="BX3" s="47"/>
      <c r="BY3" s="47"/>
      <c r="BZ3" s="47"/>
      <c r="CA3" s="47"/>
      <c r="CB3" s="47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</row>
    <row r="4" spans="1:115" s="2" customFormat="1" ht="15">
      <c r="A4" s="205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92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4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50"/>
      <c r="BW4" s="50"/>
      <c r="BX4" s="50"/>
      <c r="BY4" s="50"/>
      <c r="BZ4" s="50"/>
      <c r="CA4" s="50"/>
      <c r="CB4" s="50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</row>
    <row r="5" spans="43:115" s="2" customFormat="1" ht="6" customHeight="1">
      <c r="AQ5" s="92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4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50"/>
      <c r="BW5" s="50"/>
      <c r="BX5" s="50"/>
      <c r="BY5" s="50"/>
      <c r="BZ5" s="50"/>
      <c r="CA5" s="50"/>
      <c r="CB5" s="50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</row>
    <row r="6" spans="12:115" s="2" customFormat="1" ht="15">
      <c r="L6" s="3" t="s">
        <v>0</v>
      </c>
      <c r="M6" s="212" t="s">
        <v>70</v>
      </c>
      <c r="N6" s="212"/>
      <c r="O6" s="212"/>
      <c r="P6" s="212"/>
      <c r="Q6" s="212"/>
      <c r="R6" s="212"/>
      <c r="S6" s="212"/>
      <c r="T6" s="212"/>
      <c r="U6" s="2" t="s">
        <v>1</v>
      </c>
      <c r="Y6" s="213">
        <v>37597</v>
      </c>
      <c r="Z6" s="213"/>
      <c r="AA6" s="213"/>
      <c r="AB6" s="213"/>
      <c r="AC6" s="213"/>
      <c r="AD6" s="213"/>
      <c r="AE6" s="213"/>
      <c r="AF6" s="213"/>
      <c r="AQ6" s="92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4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50"/>
      <c r="BW6" s="50"/>
      <c r="BX6" s="50"/>
      <c r="BY6" s="50"/>
      <c r="BZ6" s="50"/>
      <c r="CA6" s="50"/>
      <c r="CB6" s="50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</row>
    <row r="7" spans="43:115" s="2" customFormat="1" ht="6" customHeight="1">
      <c r="AQ7" s="92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4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0"/>
      <c r="BX7" s="50"/>
      <c r="BY7" s="50"/>
      <c r="BZ7" s="50"/>
      <c r="CA7" s="50"/>
      <c r="CB7" s="50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</row>
    <row r="8" spans="2:115" s="2" customFormat="1" ht="15">
      <c r="B8" s="214" t="s">
        <v>71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Q8" s="95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7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50"/>
      <c r="BW8" s="50"/>
      <c r="BX8" s="50"/>
      <c r="BY8" s="50"/>
      <c r="BZ8" s="50"/>
      <c r="CA8" s="50"/>
      <c r="CB8" s="50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</row>
    <row r="9" spans="43:121" s="2" customFormat="1" ht="6" customHeight="1">
      <c r="AQ9"/>
      <c r="AR9"/>
      <c r="AS9"/>
      <c r="AT9"/>
      <c r="AU9"/>
      <c r="AV9"/>
      <c r="AW9"/>
      <c r="AX9"/>
      <c r="AY9"/>
      <c r="AZ9"/>
      <c r="BA9"/>
      <c r="BB9"/>
      <c r="BC9"/>
      <c r="BD9" s="32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50"/>
      <c r="BW9" s="50"/>
      <c r="BX9" s="49"/>
      <c r="BY9" s="49"/>
      <c r="BZ9" s="49"/>
      <c r="CA9" s="49"/>
      <c r="CB9" s="49"/>
      <c r="CC9" s="51"/>
      <c r="CD9" s="51"/>
      <c r="CE9" s="51"/>
      <c r="CF9" s="51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</row>
    <row r="10" spans="7:121" s="2" customFormat="1" ht="15">
      <c r="G10" s="6" t="s">
        <v>2</v>
      </c>
      <c r="H10" s="164">
        <v>0.375</v>
      </c>
      <c r="I10" s="164"/>
      <c r="J10" s="164"/>
      <c r="K10" s="164"/>
      <c r="L10" s="164"/>
      <c r="M10" s="7" t="s">
        <v>3</v>
      </c>
      <c r="T10" s="6" t="s">
        <v>4</v>
      </c>
      <c r="U10" s="163">
        <v>1</v>
      </c>
      <c r="V10" s="163"/>
      <c r="W10" s="22" t="s">
        <v>29</v>
      </c>
      <c r="X10" s="162">
        <v>0.00625</v>
      </c>
      <c r="Y10" s="162"/>
      <c r="Z10" s="162"/>
      <c r="AA10" s="162"/>
      <c r="AB10" s="162"/>
      <c r="AC10" s="7" t="s">
        <v>5</v>
      </c>
      <c r="AK10" s="6" t="s">
        <v>6</v>
      </c>
      <c r="AL10" s="162">
        <v>0.0006944444444444445</v>
      </c>
      <c r="AM10" s="162"/>
      <c r="AN10" s="162"/>
      <c r="AO10" s="162"/>
      <c r="AP10" s="162"/>
      <c r="AQ10" s="7" t="s">
        <v>5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50"/>
      <c r="BW10" s="50"/>
      <c r="BX10" s="49"/>
      <c r="BY10" s="49"/>
      <c r="BZ10" s="49"/>
      <c r="CA10" s="49"/>
      <c r="CB10" s="49"/>
      <c r="CC10" s="51"/>
      <c r="CD10" s="51"/>
      <c r="CE10" s="51"/>
      <c r="CF10" s="51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</row>
    <row r="11" ht="9" customHeight="1"/>
    <row r="12" ht="6" customHeight="1"/>
    <row r="13" ht="12">
      <c r="B13" s="1" t="s">
        <v>7</v>
      </c>
    </row>
    <row r="14" ht="6" customHeight="1" thickBot="1"/>
    <row r="15" spans="2:55" ht="15.75" thickBot="1">
      <c r="B15" s="121" t="s">
        <v>12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/>
      <c r="AE15" s="121" t="s">
        <v>13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3"/>
    </row>
    <row r="16" spans="2:55" ht="15">
      <c r="B16" s="260" t="s">
        <v>8</v>
      </c>
      <c r="C16" s="261"/>
      <c r="D16" s="211" t="s">
        <v>46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53"/>
      <c r="Z16" s="254"/>
      <c r="AE16" s="260" t="s">
        <v>8</v>
      </c>
      <c r="AF16" s="261"/>
      <c r="AG16" s="211" t="s">
        <v>50</v>
      </c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53"/>
      <c r="BC16" s="254"/>
    </row>
    <row r="17" spans="2:55" ht="15">
      <c r="B17" s="260" t="s">
        <v>9</v>
      </c>
      <c r="C17" s="261"/>
      <c r="D17" s="211" t="s">
        <v>47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53"/>
      <c r="Z17" s="254"/>
      <c r="AE17" s="260" t="s">
        <v>9</v>
      </c>
      <c r="AF17" s="261"/>
      <c r="AG17" s="211" t="s">
        <v>51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53"/>
      <c r="BC17" s="254"/>
    </row>
    <row r="18" spans="2:55" ht="15">
      <c r="B18" s="260" t="s">
        <v>10</v>
      </c>
      <c r="C18" s="261"/>
      <c r="D18" s="211" t="s">
        <v>48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53"/>
      <c r="Z18" s="254"/>
      <c r="AE18" s="260" t="s">
        <v>10</v>
      </c>
      <c r="AF18" s="261"/>
      <c r="AG18" s="211" t="s">
        <v>52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53"/>
      <c r="BC18" s="254"/>
    </row>
    <row r="19" spans="2:55" ht="15.75" thickBot="1">
      <c r="B19" s="206" t="s">
        <v>11</v>
      </c>
      <c r="C19" s="207"/>
      <c r="D19" s="208" t="s">
        <v>49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9"/>
      <c r="Z19" s="210"/>
      <c r="AE19" s="206" t="s">
        <v>11</v>
      </c>
      <c r="AF19" s="207"/>
      <c r="AG19" s="208" t="s">
        <v>53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9"/>
      <c r="BC19" s="210"/>
    </row>
    <row r="20" spans="57:80" ht="6" customHeight="1" thickBot="1"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45"/>
      <c r="BY20" s="45"/>
      <c r="BZ20" s="45"/>
      <c r="CA20" s="45"/>
      <c r="CB20" s="45"/>
    </row>
    <row r="21" spans="16:80" ht="15.75" thickBot="1">
      <c r="P21" s="121" t="s">
        <v>30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3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45"/>
      <c r="BY21" s="45"/>
      <c r="BZ21" s="45"/>
      <c r="CA21" s="45"/>
      <c r="CB21" s="45"/>
    </row>
    <row r="22" spans="16:80" ht="15">
      <c r="P22" s="260" t="s">
        <v>8</v>
      </c>
      <c r="Q22" s="261"/>
      <c r="R22" s="211" t="s">
        <v>54</v>
      </c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53"/>
      <c r="AN22" s="254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45"/>
      <c r="BY22" s="45"/>
      <c r="BZ22" s="45"/>
      <c r="CA22" s="45"/>
      <c r="CB22" s="45"/>
    </row>
    <row r="23" spans="16:80" ht="15">
      <c r="P23" s="260" t="s">
        <v>9</v>
      </c>
      <c r="Q23" s="261"/>
      <c r="R23" s="211" t="s">
        <v>55</v>
      </c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53"/>
      <c r="AN23" s="254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45"/>
      <c r="BY23" s="45"/>
      <c r="BZ23" s="45"/>
      <c r="CA23" s="45"/>
      <c r="CB23" s="45"/>
    </row>
    <row r="24" spans="16:80" ht="15">
      <c r="P24" s="260" t="s">
        <v>10</v>
      </c>
      <c r="Q24" s="261"/>
      <c r="R24" s="211" t="s">
        <v>56</v>
      </c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53"/>
      <c r="AN24" s="254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45"/>
      <c r="BY24" s="45"/>
      <c r="BZ24" s="45"/>
      <c r="CA24" s="45"/>
      <c r="CB24" s="45"/>
    </row>
    <row r="25" spans="16:80" ht="15.75" thickBot="1">
      <c r="P25" s="206" t="s">
        <v>11</v>
      </c>
      <c r="Q25" s="207"/>
      <c r="R25" s="208" t="s">
        <v>57</v>
      </c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9"/>
      <c r="AN25" s="210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45"/>
      <c r="BY25" s="45"/>
      <c r="BZ25" s="45"/>
      <c r="CA25" s="45"/>
      <c r="CB25" s="45"/>
    </row>
    <row r="27" spans="2:14" ht="12">
      <c r="B27" s="1" t="s">
        <v>23</v>
      </c>
      <c r="N27" s="21"/>
    </row>
    <row r="28" ht="6" customHeight="1" thickBot="1"/>
    <row r="29" spans="2:121" s="4" customFormat="1" ht="16.5" customHeight="1" thickBot="1">
      <c r="B29" s="262" t="s">
        <v>14</v>
      </c>
      <c r="C29" s="263"/>
      <c r="D29" s="187"/>
      <c r="E29" s="155"/>
      <c r="F29" s="188"/>
      <c r="G29" s="187" t="s">
        <v>15</v>
      </c>
      <c r="H29" s="155"/>
      <c r="I29" s="188"/>
      <c r="J29" s="187" t="s">
        <v>17</v>
      </c>
      <c r="K29" s="155"/>
      <c r="L29" s="155"/>
      <c r="M29" s="155"/>
      <c r="N29" s="188"/>
      <c r="O29" s="187" t="s">
        <v>18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88"/>
      <c r="AW29" s="187" t="s">
        <v>21</v>
      </c>
      <c r="AX29" s="155"/>
      <c r="AY29" s="155"/>
      <c r="AZ29" s="155"/>
      <c r="BA29" s="188"/>
      <c r="BB29" s="189"/>
      <c r="BC29" s="190"/>
      <c r="BD29" s="33"/>
      <c r="BE29" s="53"/>
      <c r="BF29" s="54" t="s">
        <v>28</v>
      </c>
      <c r="BG29" s="55"/>
      <c r="BH29" s="55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6"/>
      <c r="BW29" s="56"/>
      <c r="BX29" s="53"/>
      <c r="BY29" s="53"/>
      <c r="BZ29" s="53"/>
      <c r="CA29" s="53"/>
      <c r="CB29" s="53"/>
      <c r="CC29" s="57"/>
      <c r="CD29" s="57"/>
      <c r="CE29" s="57"/>
      <c r="CF29" s="57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</row>
    <row r="30" spans="2:121" s="5" customFormat="1" ht="15.75" customHeight="1">
      <c r="B30" s="247">
        <v>1</v>
      </c>
      <c r="C30" s="248"/>
      <c r="D30" s="248"/>
      <c r="E30" s="248"/>
      <c r="F30" s="248"/>
      <c r="G30" s="248" t="s">
        <v>16</v>
      </c>
      <c r="H30" s="248"/>
      <c r="I30" s="107"/>
      <c r="J30" s="110">
        <f>$H$10</f>
        <v>0.375</v>
      </c>
      <c r="K30" s="111"/>
      <c r="L30" s="111"/>
      <c r="M30" s="111"/>
      <c r="N30" s="112"/>
      <c r="O30" s="148" t="str">
        <f>D16</f>
        <v>A1</v>
      </c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8" t="s">
        <v>20</v>
      </c>
      <c r="AF30" s="148" t="str">
        <f>D19</f>
        <v>A4</v>
      </c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82"/>
      <c r="AW30" s="183"/>
      <c r="AX30" s="184"/>
      <c r="AY30" s="18" t="s">
        <v>19</v>
      </c>
      <c r="AZ30" s="184"/>
      <c r="BA30" s="185"/>
      <c r="BB30" s="183"/>
      <c r="BC30" s="186"/>
      <c r="BE30" s="59" t="str">
        <f>IF(ISBLANK(AZ30),"0",IF(AW30&gt;AZ30,3,IF(AW30=AZ30,1,0)))</f>
        <v>0</v>
      </c>
      <c r="BF30" s="60" t="s">
        <v>19</v>
      </c>
      <c r="BG30" s="59" t="str">
        <f>IF(ISBLANK(AJ30),"0",IF(AJ30&gt;AG30,3,IF(AJ30=AG30,1,0)))</f>
        <v>0</v>
      </c>
      <c r="BH30" s="61" t="str">
        <f>IF(ISBLANK(AZ30),"0",IF(AZ30&gt;AW30,3,IF(AZ30=AW30,1,0)))</f>
        <v>0</v>
      </c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 t="s">
        <v>19</v>
      </c>
      <c r="BV30" s="59" t="str">
        <f>IF(ISBLANK(AZ30),"0",IF(AZ30&gt;AW30,3,IF(AZ30=AW30,1,0)))</f>
        <v>0</v>
      </c>
      <c r="BW30" s="56"/>
      <c r="BX30" s="53"/>
      <c r="BY30" s="62" t="s">
        <v>12</v>
      </c>
      <c r="BZ30" s="53" t="s">
        <v>24</v>
      </c>
      <c r="CA30" s="120" t="s">
        <v>25</v>
      </c>
      <c r="CB30" s="120"/>
      <c r="CC30" s="120"/>
      <c r="CD30" s="34" t="s">
        <v>26</v>
      </c>
      <c r="CE30" s="63"/>
      <c r="CF30" s="63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</row>
    <row r="31" spans="2:121" s="4" customFormat="1" ht="15.75" customHeight="1">
      <c r="B31" s="249">
        <v>2</v>
      </c>
      <c r="C31" s="250"/>
      <c r="D31" s="250"/>
      <c r="E31" s="250"/>
      <c r="F31" s="250"/>
      <c r="G31" s="250" t="s">
        <v>22</v>
      </c>
      <c r="H31" s="250"/>
      <c r="I31" s="264"/>
      <c r="J31" s="257">
        <f>J30+$U$10*$X$10+$AL$10</f>
        <v>0.3819444444444444</v>
      </c>
      <c r="K31" s="258"/>
      <c r="L31" s="258"/>
      <c r="M31" s="258"/>
      <c r="N31" s="259"/>
      <c r="O31" s="255" t="str">
        <f>AG16</f>
        <v>B1</v>
      </c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8" t="s">
        <v>20</v>
      </c>
      <c r="AF31" s="255" t="str">
        <f>AG19</f>
        <v>B4</v>
      </c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6"/>
      <c r="AW31" s="239"/>
      <c r="AX31" s="241"/>
      <c r="AY31" s="8" t="s">
        <v>19</v>
      </c>
      <c r="AZ31" s="241"/>
      <c r="BA31" s="242"/>
      <c r="BB31" s="239"/>
      <c r="BC31" s="240"/>
      <c r="BD31" s="33"/>
      <c r="BE31" s="59" t="str">
        <f aca="true" t="shared" si="0" ref="BE31:BE47">IF(ISBLANK(AZ31),"0",IF(AW31&gt;AZ31,3,IF(AW31=AZ31,1,0)))</f>
        <v>0</v>
      </c>
      <c r="BF31" s="56" t="s">
        <v>19</v>
      </c>
      <c r="BG31" s="59" t="str">
        <f>IF(ISBLANK(AJ31),"0",IF(AJ31&gt;AG31,3,IF(AJ31=AG31,1,0)))</f>
        <v>0</v>
      </c>
      <c r="BH31" s="61" t="str">
        <f aca="true" t="shared" si="1" ref="BH31:BH47">IF(ISBLANK(AZ31),"0",IF(AZ31&gt;AW31,3,IF(AZ31=AW31,1,0)))</f>
        <v>0</v>
      </c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 t="s">
        <v>19</v>
      </c>
      <c r="BV31" s="59" t="str">
        <f aca="true" t="shared" si="2" ref="BV31:BV47">IF(ISBLANK(AZ31),"0",IF(AZ31&gt;AW31,3,IF(AZ31=AW31,1,0)))</f>
        <v>0</v>
      </c>
      <c r="BW31" s="56"/>
      <c r="BX31" s="53"/>
      <c r="BY31" s="53" t="str">
        <f>$D$16</f>
        <v>A1</v>
      </c>
      <c r="BZ31" s="59">
        <f>SUM($BE$30+$BV$36+$BE$42)</f>
        <v>0</v>
      </c>
      <c r="CA31" s="57">
        <f>SUM($AW$30+$AZ$36+$AW$42)</f>
        <v>0</v>
      </c>
      <c r="CB31" s="65" t="s">
        <v>19</v>
      </c>
      <c r="CC31" s="66">
        <f>SUM($AZ$30+$AW$36+$AZ$42)</f>
        <v>0</v>
      </c>
      <c r="CD31" s="67">
        <f>SUM(CA31-CC31)</f>
        <v>0</v>
      </c>
      <c r="CE31" s="57"/>
      <c r="CF31" s="57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</row>
    <row r="32" spans="2:121" s="4" customFormat="1" ht="15.75" customHeight="1" thickBot="1">
      <c r="B32" s="251">
        <v>3</v>
      </c>
      <c r="C32" s="252"/>
      <c r="D32" s="252"/>
      <c r="E32" s="252"/>
      <c r="F32" s="252"/>
      <c r="G32" s="252" t="s">
        <v>31</v>
      </c>
      <c r="H32" s="252"/>
      <c r="I32" s="252"/>
      <c r="J32" s="266">
        <f aca="true" t="shared" si="3" ref="J32:J47">J31+$U$10*$X$10+$AL$10</f>
        <v>0.38888888888888884</v>
      </c>
      <c r="K32" s="267"/>
      <c r="L32" s="267"/>
      <c r="M32" s="267"/>
      <c r="N32" s="268"/>
      <c r="O32" s="265" t="str">
        <f>R22</f>
        <v>C1</v>
      </c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31" t="s">
        <v>20</v>
      </c>
      <c r="AF32" s="243" t="str">
        <f>R25</f>
        <v>C4</v>
      </c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4"/>
      <c r="AW32" s="245"/>
      <c r="AX32" s="222"/>
      <c r="AY32" s="31" t="s">
        <v>19</v>
      </c>
      <c r="AZ32" s="222"/>
      <c r="BA32" s="246"/>
      <c r="BB32" s="245"/>
      <c r="BC32" s="224"/>
      <c r="BD32" s="33"/>
      <c r="BE32" s="59" t="str">
        <f t="shared" si="0"/>
        <v>0</v>
      </c>
      <c r="BF32" s="61" t="str">
        <f aca="true" t="shared" si="4" ref="BF32:BF47">IF(ISBLANK(AW32),"0",IF(AW32&gt;AZ32,3,IF(AW32=AZ32,1,0)))</f>
        <v>0</v>
      </c>
      <c r="BG32" s="61" t="s">
        <v>19</v>
      </c>
      <c r="BH32" s="61" t="str">
        <f t="shared" si="1"/>
        <v>0</v>
      </c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 t="s">
        <v>19</v>
      </c>
      <c r="BV32" s="59" t="str">
        <f t="shared" si="2"/>
        <v>0</v>
      </c>
      <c r="BW32" s="56"/>
      <c r="BX32" s="53"/>
      <c r="BY32" s="53" t="str">
        <f>$D$17</f>
        <v>A2</v>
      </c>
      <c r="BZ32" s="59">
        <f>SUM($BE$33+$BV$39+$BV$42)</f>
        <v>0</v>
      </c>
      <c r="CA32" s="57">
        <f>SUM($AW$33+$AZ$39+$AZ$42)</f>
        <v>0</v>
      </c>
      <c r="CB32" s="65" t="s">
        <v>19</v>
      </c>
      <c r="CC32" s="66">
        <f>SUM($AZ$33+$AW$39+$AW$42)</f>
        <v>0</v>
      </c>
      <c r="CD32" s="67">
        <f>SUM(CA32-CC32)</f>
        <v>0</v>
      </c>
      <c r="CE32" s="57"/>
      <c r="CF32" s="57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</row>
    <row r="33" spans="2:121" s="4" customFormat="1" ht="15.75" customHeight="1">
      <c r="B33" s="247">
        <v>4</v>
      </c>
      <c r="C33" s="248"/>
      <c r="D33" s="248"/>
      <c r="E33" s="248"/>
      <c r="F33" s="248"/>
      <c r="G33" s="248" t="s">
        <v>16</v>
      </c>
      <c r="H33" s="248"/>
      <c r="I33" s="107"/>
      <c r="J33" s="110">
        <f t="shared" si="3"/>
        <v>0.39583333333333326</v>
      </c>
      <c r="K33" s="111"/>
      <c r="L33" s="111"/>
      <c r="M33" s="111"/>
      <c r="N33" s="112"/>
      <c r="O33" s="148" t="str">
        <f>D17</f>
        <v>A2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8" t="s">
        <v>20</v>
      </c>
      <c r="AF33" s="148" t="str">
        <f>D18</f>
        <v>A3</v>
      </c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82"/>
      <c r="AW33" s="183"/>
      <c r="AX33" s="184"/>
      <c r="AY33" s="18" t="s">
        <v>19</v>
      </c>
      <c r="AZ33" s="184"/>
      <c r="BA33" s="185"/>
      <c r="BB33" s="183"/>
      <c r="BC33" s="186"/>
      <c r="BD33" s="33"/>
      <c r="BE33" s="59" t="str">
        <f t="shared" si="0"/>
        <v>0</v>
      </c>
      <c r="BF33" s="61" t="str">
        <f t="shared" si="4"/>
        <v>0</v>
      </c>
      <c r="BG33" s="61" t="s">
        <v>19</v>
      </c>
      <c r="BH33" s="61" t="str">
        <f t="shared" si="1"/>
        <v>0</v>
      </c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 t="s">
        <v>19</v>
      </c>
      <c r="BV33" s="59" t="str">
        <f t="shared" si="2"/>
        <v>0</v>
      </c>
      <c r="BW33" s="56"/>
      <c r="BX33" s="53"/>
      <c r="BY33" s="53" t="str">
        <f>$D$18</f>
        <v>A3</v>
      </c>
      <c r="BZ33" s="59">
        <f>SUM($BV$33+$BE$36+$BE$45)</f>
        <v>0</v>
      </c>
      <c r="CA33" s="57">
        <f>SUM($AZ$33+$AW$36+$AW$45)</f>
        <v>0</v>
      </c>
      <c r="CB33" s="65" t="s">
        <v>19</v>
      </c>
      <c r="CC33" s="66">
        <f>SUM($AW$33+$AZ$36+$AZ$45)</f>
        <v>0</v>
      </c>
      <c r="CD33" s="67">
        <f>SUM(CA33-CC33)</f>
        <v>0</v>
      </c>
      <c r="CE33" s="57"/>
      <c r="CF33" s="57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</row>
    <row r="34" spans="2:121" s="4" customFormat="1" ht="15.75" customHeight="1">
      <c r="B34" s="249">
        <v>5</v>
      </c>
      <c r="C34" s="250"/>
      <c r="D34" s="250"/>
      <c r="E34" s="250"/>
      <c r="F34" s="250"/>
      <c r="G34" s="250" t="s">
        <v>22</v>
      </c>
      <c r="H34" s="250"/>
      <c r="I34" s="264"/>
      <c r="J34" s="257">
        <f t="shared" si="3"/>
        <v>0.4027777777777777</v>
      </c>
      <c r="K34" s="258"/>
      <c r="L34" s="258"/>
      <c r="M34" s="258"/>
      <c r="N34" s="259"/>
      <c r="O34" s="255" t="str">
        <f>AG17</f>
        <v>B2</v>
      </c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8" t="s">
        <v>20</v>
      </c>
      <c r="AF34" s="255" t="str">
        <f>AG18</f>
        <v>B3</v>
      </c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6"/>
      <c r="AW34" s="239"/>
      <c r="AX34" s="241"/>
      <c r="AY34" s="8" t="s">
        <v>19</v>
      </c>
      <c r="AZ34" s="241"/>
      <c r="BA34" s="242"/>
      <c r="BB34" s="239"/>
      <c r="BC34" s="240"/>
      <c r="BD34" s="33"/>
      <c r="BE34" s="59" t="str">
        <f t="shared" si="0"/>
        <v>0</v>
      </c>
      <c r="BF34" s="61" t="str">
        <f t="shared" si="4"/>
        <v>0</v>
      </c>
      <c r="BG34" s="61" t="s">
        <v>19</v>
      </c>
      <c r="BH34" s="61" t="str">
        <f t="shared" si="1"/>
        <v>0</v>
      </c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 t="s">
        <v>19</v>
      </c>
      <c r="BV34" s="59" t="str">
        <f t="shared" si="2"/>
        <v>0</v>
      </c>
      <c r="BW34" s="56"/>
      <c r="BX34" s="53"/>
      <c r="BY34" s="53" t="str">
        <f>$D$19</f>
        <v>A4</v>
      </c>
      <c r="BZ34" s="59">
        <f>SUM($BV$30+$BE$39+$BV$45)</f>
        <v>0</v>
      </c>
      <c r="CA34" s="57">
        <f>SUM($AZ$30+$AW$39+$AZ$45)</f>
        <v>0</v>
      </c>
      <c r="CB34" s="65" t="s">
        <v>19</v>
      </c>
      <c r="CC34" s="66">
        <f>SUM($AW$30+$AZ$39+$AW$45)</f>
        <v>0</v>
      </c>
      <c r="CD34" s="67">
        <f>SUM(CA34-CC34)</f>
        <v>0</v>
      </c>
      <c r="CE34" s="57"/>
      <c r="CF34" s="57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</row>
    <row r="35" spans="2:121" s="4" customFormat="1" ht="15.75" customHeight="1" thickBot="1">
      <c r="B35" s="251">
        <v>6</v>
      </c>
      <c r="C35" s="252"/>
      <c r="D35" s="252"/>
      <c r="E35" s="252"/>
      <c r="F35" s="252"/>
      <c r="G35" s="252" t="s">
        <v>31</v>
      </c>
      <c r="H35" s="252"/>
      <c r="I35" s="252"/>
      <c r="J35" s="266">
        <f t="shared" si="3"/>
        <v>0.4097222222222221</v>
      </c>
      <c r="K35" s="267"/>
      <c r="L35" s="267"/>
      <c r="M35" s="267"/>
      <c r="N35" s="268"/>
      <c r="O35" s="265" t="str">
        <f>R23</f>
        <v>C2</v>
      </c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31" t="s">
        <v>20</v>
      </c>
      <c r="AF35" s="243" t="str">
        <f>R24</f>
        <v>C3</v>
      </c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4"/>
      <c r="AW35" s="245"/>
      <c r="AX35" s="222"/>
      <c r="AY35" s="31" t="s">
        <v>19</v>
      </c>
      <c r="AZ35" s="222"/>
      <c r="BA35" s="246"/>
      <c r="BB35" s="245"/>
      <c r="BC35" s="224"/>
      <c r="BD35" s="33"/>
      <c r="BE35" s="59" t="str">
        <f t="shared" si="0"/>
        <v>0</v>
      </c>
      <c r="BF35" s="61" t="str">
        <f t="shared" si="4"/>
        <v>0</v>
      </c>
      <c r="BG35" s="61" t="s">
        <v>19</v>
      </c>
      <c r="BH35" s="61" t="str">
        <f t="shared" si="1"/>
        <v>0</v>
      </c>
      <c r="BI35" s="53"/>
      <c r="BJ35" s="53"/>
      <c r="BK35" s="38"/>
      <c r="BL35" s="38"/>
      <c r="BM35" s="38"/>
      <c r="BN35" s="38"/>
      <c r="BO35" s="38"/>
      <c r="BP35" s="38"/>
      <c r="BQ35" s="38"/>
      <c r="BR35" s="38"/>
      <c r="BS35" s="38"/>
      <c r="BT35" s="53"/>
      <c r="BU35" s="53" t="s">
        <v>19</v>
      </c>
      <c r="BV35" s="59" t="str">
        <f t="shared" si="2"/>
        <v>0</v>
      </c>
      <c r="BW35" s="56"/>
      <c r="BX35" s="53"/>
      <c r="BY35" s="53"/>
      <c r="BZ35" s="53"/>
      <c r="CA35" s="57"/>
      <c r="CB35" s="57"/>
      <c r="CC35" s="57"/>
      <c r="CD35" s="57"/>
      <c r="CE35" s="57"/>
      <c r="CF35" s="57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</row>
    <row r="36" spans="2:121" s="4" customFormat="1" ht="15.75" customHeight="1">
      <c r="B36" s="247">
        <v>7</v>
      </c>
      <c r="C36" s="248"/>
      <c r="D36" s="248"/>
      <c r="E36" s="248"/>
      <c r="F36" s="248"/>
      <c r="G36" s="248" t="s">
        <v>16</v>
      </c>
      <c r="H36" s="248"/>
      <c r="I36" s="107"/>
      <c r="J36" s="110">
        <f t="shared" si="3"/>
        <v>0.4166666666666665</v>
      </c>
      <c r="K36" s="111"/>
      <c r="L36" s="111"/>
      <c r="M36" s="111"/>
      <c r="N36" s="112"/>
      <c r="O36" s="148" t="str">
        <f>D18</f>
        <v>A3</v>
      </c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8" t="s">
        <v>20</v>
      </c>
      <c r="AF36" s="148" t="str">
        <f>D16</f>
        <v>A1</v>
      </c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82"/>
      <c r="AW36" s="183"/>
      <c r="AX36" s="184"/>
      <c r="AY36" s="18" t="s">
        <v>19</v>
      </c>
      <c r="AZ36" s="184"/>
      <c r="BA36" s="185"/>
      <c r="BB36" s="183"/>
      <c r="BC36" s="186"/>
      <c r="BD36" s="20"/>
      <c r="BE36" s="59" t="str">
        <f t="shared" si="0"/>
        <v>0</v>
      </c>
      <c r="BF36" s="61" t="str">
        <f t="shared" si="4"/>
        <v>0</v>
      </c>
      <c r="BG36" s="61" t="s">
        <v>19</v>
      </c>
      <c r="BH36" s="61" t="str">
        <f t="shared" si="1"/>
        <v>0</v>
      </c>
      <c r="BI36" s="53"/>
      <c r="BJ36" s="53"/>
      <c r="BK36" s="68"/>
      <c r="BL36" s="68"/>
      <c r="BM36" s="69" t="str">
        <f>$D$17</f>
        <v>A2</v>
      </c>
      <c r="BN36" s="70">
        <f>SUM($BH$30+$BF$35+$BH$42+$BF$47)</f>
        <v>0</v>
      </c>
      <c r="BO36" s="70">
        <f>SUM($AZ$30+$AW$35+$AZ$42+$AW$47)</f>
        <v>0</v>
      </c>
      <c r="BP36" s="71" t="s">
        <v>19</v>
      </c>
      <c r="BQ36" s="70">
        <f>SUM($AW$30+$AZ$35+$AW$42+$AZ$47)</f>
        <v>0</v>
      </c>
      <c r="BR36" s="72">
        <f>SUM(BO36-BQ36)</f>
        <v>0</v>
      </c>
      <c r="BS36" s="53"/>
      <c r="BT36" s="53"/>
      <c r="BU36" s="53" t="s">
        <v>19</v>
      </c>
      <c r="BV36" s="59" t="str">
        <f t="shared" si="2"/>
        <v>0</v>
      </c>
      <c r="BW36" s="56"/>
      <c r="BX36" s="53"/>
      <c r="BY36" s="62" t="s">
        <v>13</v>
      </c>
      <c r="BZ36" s="53" t="s">
        <v>24</v>
      </c>
      <c r="CA36" s="120" t="s">
        <v>25</v>
      </c>
      <c r="CB36" s="120"/>
      <c r="CC36" s="120"/>
      <c r="CD36" s="34" t="s">
        <v>26</v>
      </c>
      <c r="CE36" s="57"/>
      <c r="CF36" s="57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</row>
    <row r="37" spans="2:121" s="4" customFormat="1" ht="15.75" customHeight="1">
      <c r="B37" s="249">
        <v>8</v>
      </c>
      <c r="C37" s="250"/>
      <c r="D37" s="250"/>
      <c r="E37" s="250"/>
      <c r="F37" s="250"/>
      <c r="G37" s="250" t="s">
        <v>22</v>
      </c>
      <c r="H37" s="250"/>
      <c r="I37" s="264"/>
      <c r="J37" s="257">
        <f t="shared" si="3"/>
        <v>0.42361111111111094</v>
      </c>
      <c r="K37" s="258"/>
      <c r="L37" s="258"/>
      <c r="M37" s="258"/>
      <c r="N37" s="259"/>
      <c r="O37" s="255" t="str">
        <f>AG18</f>
        <v>B3</v>
      </c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8" t="s">
        <v>20</v>
      </c>
      <c r="AF37" s="255" t="str">
        <f>AG16</f>
        <v>B1</v>
      </c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6"/>
      <c r="AW37" s="239"/>
      <c r="AX37" s="241"/>
      <c r="AY37" s="8" t="s">
        <v>19</v>
      </c>
      <c r="AZ37" s="241"/>
      <c r="BA37" s="242"/>
      <c r="BB37" s="239"/>
      <c r="BC37" s="240"/>
      <c r="BD37" s="20"/>
      <c r="BE37" s="59" t="str">
        <f t="shared" si="0"/>
        <v>0</v>
      </c>
      <c r="BF37" s="61" t="str">
        <f t="shared" si="4"/>
        <v>0</v>
      </c>
      <c r="BG37" s="61" t="s">
        <v>19</v>
      </c>
      <c r="BH37" s="61" t="str">
        <f t="shared" si="1"/>
        <v>0</v>
      </c>
      <c r="BI37" s="53"/>
      <c r="BJ37" s="53"/>
      <c r="BK37" s="68"/>
      <c r="BL37" s="68"/>
      <c r="BM37" s="69">
        <f>$D$20</f>
        <v>0</v>
      </c>
      <c r="BN37" s="70">
        <f>SUM($BF$34+$BH$38+$BF$43+$BH$47)</f>
        <v>0</v>
      </c>
      <c r="BO37" s="70">
        <f>SUM($AW$34+$AZ$38+$AW$43+$AZ$47)</f>
        <v>0</v>
      </c>
      <c r="BP37" s="71" t="s">
        <v>19</v>
      </c>
      <c r="BQ37" s="70">
        <f>SUM($AZ$34+$AW$38+$AZ$43+$AW$47)</f>
        <v>0</v>
      </c>
      <c r="BR37" s="72">
        <f>SUM(BO37-BQ37)</f>
        <v>0</v>
      </c>
      <c r="BS37" s="53"/>
      <c r="BT37" s="53"/>
      <c r="BU37" s="53" t="s">
        <v>19</v>
      </c>
      <c r="BV37" s="59" t="str">
        <f t="shared" si="2"/>
        <v>0</v>
      </c>
      <c r="BW37" s="56"/>
      <c r="BX37" s="53"/>
      <c r="BY37" s="53" t="str">
        <f>$AG$16</f>
        <v>B1</v>
      </c>
      <c r="BZ37" s="59">
        <f>SUM($BE$31+$BV$37+$BE$43)</f>
        <v>0</v>
      </c>
      <c r="CA37" s="57">
        <f>SUM($AW$31+$AZ$37+$AW$43)</f>
        <v>0</v>
      </c>
      <c r="CB37" s="65" t="s">
        <v>19</v>
      </c>
      <c r="CC37" s="66">
        <f>SUM($AZ$31+$AW$37+$AZ$43)</f>
        <v>0</v>
      </c>
      <c r="CD37" s="67">
        <f>SUM(CA37-CC37)</f>
        <v>0</v>
      </c>
      <c r="CE37" s="57"/>
      <c r="CF37" s="57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</row>
    <row r="38" spans="2:121" s="4" customFormat="1" ht="15.75" customHeight="1" thickBot="1">
      <c r="B38" s="251">
        <v>9</v>
      </c>
      <c r="C38" s="252"/>
      <c r="D38" s="252"/>
      <c r="E38" s="252"/>
      <c r="F38" s="252"/>
      <c r="G38" s="252" t="s">
        <v>31</v>
      </c>
      <c r="H38" s="252"/>
      <c r="I38" s="252"/>
      <c r="J38" s="266">
        <f t="shared" si="3"/>
        <v>0.43055555555555536</v>
      </c>
      <c r="K38" s="267"/>
      <c r="L38" s="267"/>
      <c r="M38" s="267"/>
      <c r="N38" s="268"/>
      <c r="O38" s="265" t="str">
        <f>R24</f>
        <v>C3</v>
      </c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31" t="s">
        <v>20</v>
      </c>
      <c r="AF38" s="243" t="str">
        <f>R22</f>
        <v>C1</v>
      </c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4"/>
      <c r="AW38" s="245"/>
      <c r="AX38" s="222"/>
      <c r="AY38" s="31" t="s">
        <v>19</v>
      </c>
      <c r="AZ38" s="222"/>
      <c r="BA38" s="246"/>
      <c r="BB38" s="245"/>
      <c r="BC38" s="224"/>
      <c r="BD38" s="20"/>
      <c r="BE38" s="59" t="str">
        <f t="shared" si="0"/>
        <v>0</v>
      </c>
      <c r="BF38" s="61" t="str">
        <f t="shared" si="4"/>
        <v>0</v>
      </c>
      <c r="BG38" s="61" t="s">
        <v>19</v>
      </c>
      <c r="BH38" s="61" t="str">
        <f t="shared" si="1"/>
        <v>0</v>
      </c>
      <c r="BI38" s="53"/>
      <c r="BJ38" s="53"/>
      <c r="BK38" s="68"/>
      <c r="BL38" s="68"/>
      <c r="BM38" s="69" t="str">
        <f>$D$19</f>
        <v>A4</v>
      </c>
      <c r="BN38" s="70" t="e">
        <f>SUM($BF$31+$BH$35+$BF$39+$BH$43)</f>
        <v>#VALUE!</v>
      </c>
      <c r="BO38" s="70">
        <f>SUM($AW$31+$AZ$35+$AW$39+$AZ$43)</f>
        <v>0</v>
      </c>
      <c r="BP38" s="71" t="s">
        <v>19</v>
      </c>
      <c r="BQ38" s="70">
        <f>SUM($AZ$31+$AW$35+$AZ$39+$AW$43)</f>
        <v>0</v>
      </c>
      <c r="BR38" s="72">
        <f>SUM(BO38-BQ38)</f>
        <v>0</v>
      </c>
      <c r="BS38" s="53"/>
      <c r="BT38" s="53"/>
      <c r="BU38" s="53" t="s">
        <v>19</v>
      </c>
      <c r="BV38" s="59" t="str">
        <f t="shared" si="2"/>
        <v>0</v>
      </c>
      <c r="BW38" s="56"/>
      <c r="BX38" s="53"/>
      <c r="BY38" s="53" t="str">
        <f>$AG$17</f>
        <v>B2</v>
      </c>
      <c r="BZ38" s="59">
        <f>SUM($BE$34+$BV$40+$BV$43)</f>
        <v>0</v>
      </c>
      <c r="CA38" s="57">
        <f>SUM($AW$34+$AZ$40+$AZ$43)</f>
        <v>0</v>
      </c>
      <c r="CB38" s="65" t="s">
        <v>19</v>
      </c>
      <c r="CC38" s="66">
        <f>SUM($AZ$34+$AW$40+$AW$43)</f>
        <v>0</v>
      </c>
      <c r="CD38" s="67">
        <f>SUM(CA38-CC38)</f>
        <v>0</v>
      </c>
      <c r="CE38" s="57"/>
      <c r="CF38" s="57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</row>
    <row r="39" spans="2:121" s="4" customFormat="1" ht="15.75" customHeight="1">
      <c r="B39" s="247">
        <v>10</v>
      </c>
      <c r="C39" s="248"/>
      <c r="D39" s="248"/>
      <c r="E39" s="248"/>
      <c r="F39" s="248"/>
      <c r="G39" s="248" t="s">
        <v>16</v>
      </c>
      <c r="H39" s="248"/>
      <c r="I39" s="107"/>
      <c r="J39" s="110">
        <f t="shared" si="3"/>
        <v>0.4374999999999998</v>
      </c>
      <c r="K39" s="111"/>
      <c r="L39" s="111"/>
      <c r="M39" s="111"/>
      <c r="N39" s="112"/>
      <c r="O39" s="148" t="str">
        <f>D19</f>
        <v>A4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8" t="s">
        <v>20</v>
      </c>
      <c r="AF39" s="148" t="str">
        <f>D17</f>
        <v>A2</v>
      </c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82"/>
      <c r="AW39" s="183"/>
      <c r="AX39" s="184"/>
      <c r="AY39" s="18" t="s">
        <v>19</v>
      </c>
      <c r="AZ39" s="184"/>
      <c r="BA39" s="185"/>
      <c r="BB39" s="183"/>
      <c r="BC39" s="186"/>
      <c r="BD39" s="20"/>
      <c r="BE39" s="59" t="str">
        <f t="shared" si="0"/>
        <v>0</v>
      </c>
      <c r="BF39" s="61" t="str">
        <f t="shared" si="4"/>
        <v>0</v>
      </c>
      <c r="BG39" s="61" t="s">
        <v>19</v>
      </c>
      <c r="BH39" s="61" t="str">
        <f t="shared" si="1"/>
        <v>0</v>
      </c>
      <c r="BI39" s="53"/>
      <c r="BJ39" s="53"/>
      <c r="BK39" s="68"/>
      <c r="BL39" s="68"/>
      <c r="BM39" s="69" t="str">
        <f>$D$18</f>
        <v>A3</v>
      </c>
      <c r="BN39" s="70">
        <f>SUM($BH$31+$BF$38+$BF$42+$BH$46)</f>
        <v>0</v>
      </c>
      <c r="BO39" s="70">
        <f>SUM($AZ$31+$AW$38+$AW$42+$AZ$46)</f>
        <v>0</v>
      </c>
      <c r="BP39" s="71" t="s">
        <v>19</v>
      </c>
      <c r="BQ39" s="70">
        <f>SUM($AW$31+$AZ$38+$AZ$42+$AW$46)</f>
        <v>0</v>
      </c>
      <c r="BR39" s="72">
        <f>SUM(BO39-BQ39)</f>
        <v>0</v>
      </c>
      <c r="BS39" s="53"/>
      <c r="BT39" s="53"/>
      <c r="BU39" s="53" t="s">
        <v>19</v>
      </c>
      <c r="BV39" s="59" t="str">
        <f t="shared" si="2"/>
        <v>0</v>
      </c>
      <c r="BW39" s="56"/>
      <c r="BX39" s="53"/>
      <c r="BY39" s="53" t="str">
        <f>$AG$18</f>
        <v>B3</v>
      </c>
      <c r="BZ39" s="59">
        <f>SUM($BV$34+$BE$37+$BE$46)</f>
        <v>0</v>
      </c>
      <c r="CA39" s="57">
        <f>SUM($AZ$34+$AW$37+$AW$46)</f>
        <v>0</v>
      </c>
      <c r="CB39" s="65" t="s">
        <v>19</v>
      </c>
      <c r="CC39" s="66">
        <f>SUM($AW$34+$AZ$37+$AZ$46)</f>
        <v>0</v>
      </c>
      <c r="CD39" s="67">
        <f>SUM(CA39-CC39)</f>
        <v>0</v>
      </c>
      <c r="CE39" s="57"/>
      <c r="CF39" s="57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</row>
    <row r="40" spans="2:121" s="4" customFormat="1" ht="15.75" customHeight="1">
      <c r="B40" s="249">
        <v>11</v>
      </c>
      <c r="C40" s="250"/>
      <c r="D40" s="250"/>
      <c r="E40" s="250"/>
      <c r="F40" s="250"/>
      <c r="G40" s="250" t="s">
        <v>22</v>
      </c>
      <c r="H40" s="250"/>
      <c r="I40" s="264"/>
      <c r="J40" s="257">
        <f t="shared" si="3"/>
        <v>0.4444444444444442</v>
      </c>
      <c r="K40" s="258"/>
      <c r="L40" s="258"/>
      <c r="M40" s="258"/>
      <c r="N40" s="259"/>
      <c r="O40" s="255" t="str">
        <f>AG19</f>
        <v>B4</v>
      </c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8" t="s">
        <v>20</v>
      </c>
      <c r="AF40" s="255" t="str">
        <f>AG17</f>
        <v>B2</v>
      </c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6"/>
      <c r="AW40" s="239"/>
      <c r="AX40" s="241"/>
      <c r="AY40" s="8" t="s">
        <v>19</v>
      </c>
      <c r="AZ40" s="241"/>
      <c r="BA40" s="242"/>
      <c r="BB40" s="239"/>
      <c r="BC40" s="240"/>
      <c r="BD40" s="20"/>
      <c r="BE40" s="59" t="str">
        <f t="shared" si="0"/>
        <v>0</v>
      </c>
      <c r="BF40" s="61" t="str">
        <f t="shared" si="4"/>
        <v>0</v>
      </c>
      <c r="BG40" s="61" t="s">
        <v>19</v>
      </c>
      <c r="BH40" s="61" t="str">
        <f t="shared" si="1"/>
        <v>0</v>
      </c>
      <c r="BI40" s="53"/>
      <c r="BJ40" s="53"/>
      <c r="BK40" s="68"/>
      <c r="BL40" s="68"/>
      <c r="BM40" s="73" t="str">
        <f>$D$16</f>
        <v>A1</v>
      </c>
      <c r="BN40" s="70" t="e">
        <f>SUM($BF$30+$BH$34+$BH$39+$BF$46)</f>
        <v>#VALUE!</v>
      </c>
      <c r="BO40" s="70">
        <f>SUM($AW$30+$AZ$34+$AZ$39+$AW$46)</f>
        <v>0</v>
      </c>
      <c r="BP40" s="71" t="s">
        <v>19</v>
      </c>
      <c r="BQ40" s="70">
        <f>SUM($AZ$30+$AW$34+$AW$39+$AZ$46)</f>
        <v>0</v>
      </c>
      <c r="BR40" s="74">
        <f>SUM(BO40-BQ40)</f>
        <v>0</v>
      </c>
      <c r="BS40" s="53"/>
      <c r="BT40" s="53"/>
      <c r="BU40" s="53" t="s">
        <v>19</v>
      </c>
      <c r="BV40" s="59" t="str">
        <f t="shared" si="2"/>
        <v>0</v>
      </c>
      <c r="BW40" s="56"/>
      <c r="BX40" s="53"/>
      <c r="BY40" s="53" t="str">
        <f>$AG$19</f>
        <v>B4</v>
      </c>
      <c r="BZ40" s="59">
        <f>SUM($BV$31+$BE$40+$BV$46)</f>
        <v>0</v>
      </c>
      <c r="CA40" s="57">
        <f>SUM($AZ$31+$AW$40+$AZ$46)</f>
        <v>0</v>
      </c>
      <c r="CB40" s="65" t="s">
        <v>19</v>
      </c>
      <c r="CC40" s="66">
        <f>SUM($AW$31+$AZ$40+$AW$46)</f>
        <v>0</v>
      </c>
      <c r="CD40" s="67">
        <f>SUM(CA40-CC40)</f>
        <v>0</v>
      </c>
      <c r="CE40" s="57"/>
      <c r="CF40" s="57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</row>
    <row r="41" spans="2:121" s="4" customFormat="1" ht="15.75" customHeight="1" thickBot="1">
      <c r="B41" s="251">
        <v>12</v>
      </c>
      <c r="C41" s="252"/>
      <c r="D41" s="252"/>
      <c r="E41" s="252"/>
      <c r="F41" s="252"/>
      <c r="G41" s="252" t="s">
        <v>31</v>
      </c>
      <c r="H41" s="252"/>
      <c r="I41" s="252"/>
      <c r="J41" s="266">
        <f t="shared" si="3"/>
        <v>0.4513888888888886</v>
      </c>
      <c r="K41" s="267"/>
      <c r="L41" s="267"/>
      <c r="M41" s="267"/>
      <c r="N41" s="268"/>
      <c r="O41" s="265" t="str">
        <f>R25</f>
        <v>C4</v>
      </c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31" t="s">
        <v>20</v>
      </c>
      <c r="AF41" s="243" t="str">
        <f>R23</f>
        <v>C2</v>
      </c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4"/>
      <c r="AW41" s="245"/>
      <c r="AX41" s="222"/>
      <c r="AY41" s="31" t="s">
        <v>19</v>
      </c>
      <c r="AZ41" s="222"/>
      <c r="BA41" s="246"/>
      <c r="BB41" s="245"/>
      <c r="BC41" s="224"/>
      <c r="BD41" s="20"/>
      <c r="BE41" s="59" t="str">
        <f t="shared" si="0"/>
        <v>0</v>
      </c>
      <c r="BF41" s="61" t="str">
        <f t="shared" si="4"/>
        <v>0</v>
      </c>
      <c r="BG41" s="61" t="s">
        <v>19</v>
      </c>
      <c r="BH41" s="61" t="str">
        <f t="shared" si="1"/>
        <v>0</v>
      </c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 t="s">
        <v>19</v>
      </c>
      <c r="BV41" s="59" t="str">
        <f t="shared" si="2"/>
        <v>0</v>
      </c>
      <c r="BW41" s="56"/>
      <c r="BX41" s="53"/>
      <c r="BY41" s="53"/>
      <c r="BZ41" s="53"/>
      <c r="CA41" s="57"/>
      <c r="CB41" s="57"/>
      <c r="CC41" s="57"/>
      <c r="CD41" s="57"/>
      <c r="CE41" s="57"/>
      <c r="CF41" s="57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</row>
    <row r="42" spans="2:121" s="4" customFormat="1" ht="15.75" customHeight="1">
      <c r="B42" s="247">
        <v>13</v>
      </c>
      <c r="C42" s="248"/>
      <c r="D42" s="248"/>
      <c r="E42" s="248"/>
      <c r="F42" s="248"/>
      <c r="G42" s="248" t="s">
        <v>16</v>
      </c>
      <c r="H42" s="248"/>
      <c r="I42" s="107"/>
      <c r="J42" s="110">
        <f t="shared" si="3"/>
        <v>0.45833333333333304</v>
      </c>
      <c r="K42" s="111"/>
      <c r="L42" s="111"/>
      <c r="M42" s="111"/>
      <c r="N42" s="112"/>
      <c r="O42" s="148" t="str">
        <f>D16</f>
        <v>A1</v>
      </c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8" t="s">
        <v>20</v>
      </c>
      <c r="AF42" s="148" t="str">
        <f>D17</f>
        <v>A2</v>
      </c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82"/>
      <c r="AW42" s="183"/>
      <c r="AX42" s="184"/>
      <c r="AY42" s="18" t="s">
        <v>19</v>
      </c>
      <c r="AZ42" s="184"/>
      <c r="BA42" s="185"/>
      <c r="BB42" s="183"/>
      <c r="BC42" s="186"/>
      <c r="BD42" s="20"/>
      <c r="BE42" s="59" t="str">
        <f t="shared" si="0"/>
        <v>0</v>
      </c>
      <c r="BF42" s="61" t="str">
        <f t="shared" si="4"/>
        <v>0</v>
      </c>
      <c r="BG42" s="61" t="s">
        <v>19</v>
      </c>
      <c r="BH42" s="61" t="str">
        <f t="shared" si="1"/>
        <v>0</v>
      </c>
      <c r="BI42" s="53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53"/>
      <c r="BU42" s="53" t="s">
        <v>19</v>
      </c>
      <c r="BV42" s="59" t="str">
        <f t="shared" si="2"/>
        <v>0</v>
      </c>
      <c r="BW42" s="56"/>
      <c r="BX42" s="53"/>
      <c r="BY42" s="62" t="s">
        <v>30</v>
      </c>
      <c r="BZ42" s="53" t="s">
        <v>24</v>
      </c>
      <c r="CA42" s="120" t="s">
        <v>25</v>
      </c>
      <c r="CB42" s="120"/>
      <c r="CC42" s="120"/>
      <c r="CD42" s="34" t="s">
        <v>26</v>
      </c>
      <c r="CE42" s="57"/>
      <c r="CF42" s="57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</row>
    <row r="43" spans="2:121" s="4" customFormat="1" ht="15.75" customHeight="1">
      <c r="B43" s="249">
        <v>14</v>
      </c>
      <c r="C43" s="250"/>
      <c r="D43" s="250"/>
      <c r="E43" s="250"/>
      <c r="F43" s="250"/>
      <c r="G43" s="250" t="s">
        <v>22</v>
      </c>
      <c r="H43" s="250"/>
      <c r="I43" s="264"/>
      <c r="J43" s="257">
        <f t="shared" si="3"/>
        <v>0.46527777777777746</v>
      </c>
      <c r="K43" s="258"/>
      <c r="L43" s="258"/>
      <c r="M43" s="258"/>
      <c r="N43" s="259"/>
      <c r="O43" s="255" t="str">
        <f>AG16</f>
        <v>B1</v>
      </c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8" t="s">
        <v>20</v>
      </c>
      <c r="AF43" s="255" t="str">
        <f>AG17</f>
        <v>B2</v>
      </c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6"/>
      <c r="AW43" s="239"/>
      <c r="AX43" s="241"/>
      <c r="AY43" s="8" t="s">
        <v>19</v>
      </c>
      <c r="AZ43" s="241"/>
      <c r="BA43" s="242"/>
      <c r="BB43" s="239"/>
      <c r="BC43" s="240"/>
      <c r="BD43" s="20"/>
      <c r="BE43" s="59" t="str">
        <f t="shared" si="0"/>
        <v>0</v>
      </c>
      <c r="BF43" s="61" t="str">
        <f t="shared" si="4"/>
        <v>0</v>
      </c>
      <c r="BG43" s="61" t="s">
        <v>19</v>
      </c>
      <c r="BH43" s="61" t="str">
        <f t="shared" si="1"/>
        <v>0</v>
      </c>
      <c r="BI43" s="53"/>
      <c r="BJ43" s="53"/>
      <c r="BK43" s="68"/>
      <c r="BL43" s="68"/>
      <c r="BM43" s="69" t="str">
        <f>AG16</f>
        <v>B1</v>
      </c>
      <c r="BN43" s="70" t="e">
        <f>SUM($BH$33+$BF$40+$BF$44+#REF!)</f>
        <v>#REF!</v>
      </c>
      <c r="BO43" s="70" t="e">
        <f>SUM($AZ$33+$AW$40+$AW$44+#REF!)</f>
        <v>#REF!</v>
      </c>
      <c r="BP43" s="71" t="s">
        <v>19</v>
      </c>
      <c r="BQ43" s="70" t="e">
        <f>SUM($AW$33+$AZ$40+$AZ$44+#REF!)</f>
        <v>#REF!</v>
      </c>
      <c r="BR43" s="72" t="e">
        <f>SUM(BO43-BQ43)</f>
        <v>#REF!</v>
      </c>
      <c r="BS43" s="53"/>
      <c r="BT43" s="53"/>
      <c r="BU43" s="53" t="s">
        <v>19</v>
      </c>
      <c r="BV43" s="59" t="str">
        <f t="shared" si="2"/>
        <v>0</v>
      </c>
      <c r="BW43" s="56"/>
      <c r="BX43" s="53"/>
      <c r="BY43" s="53" t="str">
        <f>$R$22</f>
        <v>C1</v>
      </c>
      <c r="BZ43" s="59">
        <f>SUM($BE$32+$BV$38+$BE$44)</f>
        <v>0</v>
      </c>
      <c r="CA43" s="57">
        <f>SUM($AW$32+$AZ$38+$AW$44)</f>
        <v>0</v>
      </c>
      <c r="CB43" s="65" t="s">
        <v>19</v>
      </c>
      <c r="CC43" s="66">
        <f>SUM($AZ$32+$AW$38+$AZ$44)</f>
        <v>0</v>
      </c>
      <c r="CD43" s="67">
        <f>SUM(CA43-CC43)</f>
        <v>0</v>
      </c>
      <c r="CE43" s="57"/>
      <c r="CF43" s="57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</row>
    <row r="44" spans="2:121" s="4" customFormat="1" ht="15.75" customHeight="1" thickBot="1">
      <c r="B44" s="251">
        <v>15</v>
      </c>
      <c r="C44" s="252"/>
      <c r="D44" s="252"/>
      <c r="E44" s="252"/>
      <c r="F44" s="252"/>
      <c r="G44" s="252" t="s">
        <v>31</v>
      </c>
      <c r="H44" s="252"/>
      <c r="I44" s="252"/>
      <c r="J44" s="266">
        <f t="shared" si="3"/>
        <v>0.4722222222222219</v>
      </c>
      <c r="K44" s="267"/>
      <c r="L44" s="267"/>
      <c r="M44" s="267"/>
      <c r="N44" s="268"/>
      <c r="O44" s="265" t="str">
        <f>R22</f>
        <v>C1</v>
      </c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31" t="s">
        <v>20</v>
      </c>
      <c r="AF44" s="243" t="str">
        <f>R23</f>
        <v>C2</v>
      </c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4"/>
      <c r="AW44" s="245"/>
      <c r="AX44" s="222"/>
      <c r="AY44" s="31" t="s">
        <v>19</v>
      </c>
      <c r="AZ44" s="222"/>
      <c r="BA44" s="246"/>
      <c r="BB44" s="245"/>
      <c r="BC44" s="224"/>
      <c r="BD44" s="20"/>
      <c r="BE44" s="59" t="str">
        <f t="shared" si="0"/>
        <v>0</v>
      </c>
      <c r="BF44" s="61" t="str">
        <f t="shared" si="4"/>
        <v>0</v>
      </c>
      <c r="BG44" s="61" t="s">
        <v>19</v>
      </c>
      <c r="BH44" s="61" t="str">
        <f t="shared" si="1"/>
        <v>0</v>
      </c>
      <c r="BI44" s="53"/>
      <c r="BJ44" s="53"/>
      <c r="BK44" s="68"/>
      <c r="BL44" s="68"/>
      <c r="BM44" s="69" t="str">
        <f>AG17</f>
        <v>B2</v>
      </c>
      <c r="BN44" s="70" t="e">
        <f>SUM($BF$36+$BH$40+$BF$45+#REF!)</f>
        <v>#REF!</v>
      </c>
      <c r="BO44" s="70" t="e">
        <f>SUM($AW$36+$AZ$40+$AW$45+#REF!)</f>
        <v>#REF!</v>
      </c>
      <c r="BP44" s="71" t="s">
        <v>19</v>
      </c>
      <c r="BQ44" s="70" t="e">
        <f>SUM($AZ$36+$AW$40+$AZ$45+#REF!)</f>
        <v>#REF!</v>
      </c>
      <c r="BR44" s="72" t="e">
        <f>SUM(BO44-BQ44)</f>
        <v>#REF!</v>
      </c>
      <c r="BS44" s="53"/>
      <c r="BT44" s="53"/>
      <c r="BU44" s="53" t="s">
        <v>19</v>
      </c>
      <c r="BV44" s="59" t="str">
        <f t="shared" si="2"/>
        <v>0</v>
      </c>
      <c r="BW44" s="56"/>
      <c r="BX44" s="53"/>
      <c r="BY44" s="53" t="str">
        <f>$R$23</f>
        <v>C2</v>
      </c>
      <c r="BZ44" s="59">
        <f>SUM($BE$35+$BV$41+$BV$44)</f>
        <v>0</v>
      </c>
      <c r="CA44" s="57">
        <f>SUM($AW$35+$AZ$41+$AZ$44)</f>
        <v>0</v>
      </c>
      <c r="CB44" s="65" t="s">
        <v>19</v>
      </c>
      <c r="CC44" s="66">
        <f>SUM($AZ$35+$AW$41+$AW$44)</f>
        <v>0</v>
      </c>
      <c r="CD44" s="67">
        <f>SUM(CA44-CC44)</f>
        <v>0</v>
      </c>
      <c r="CE44" s="57"/>
      <c r="CF44" s="57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</row>
    <row r="45" spans="2:121" s="4" customFormat="1" ht="15.75" customHeight="1">
      <c r="B45" s="247">
        <v>16</v>
      </c>
      <c r="C45" s="248"/>
      <c r="D45" s="248"/>
      <c r="E45" s="248"/>
      <c r="F45" s="248"/>
      <c r="G45" s="248" t="s">
        <v>16</v>
      </c>
      <c r="H45" s="248"/>
      <c r="I45" s="107"/>
      <c r="J45" s="110">
        <f t="shared" si="3"/>
        <v>0.4791666666666663</v>
      </c>
      <c r="K45" s="111"/>
      <c r="L45" s="111"/>
      <c r="M45" s="111"/>
      <c r="N45" s="112"/>
      <c r="O45" s="148" t="str">
        <f>D18</f>
        <v>A3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8" t="s">
        <v>20</v>
      </c>
      <c r="AF45" s="148" t="str">
        <f>D19</f>
        <v>A4</v>
      </c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82"/>
      <c r="AW45" s="183"/>
      <c r="AX45" s="184"/>
      <c r="AY45" s="18" t="s">
        <v>19</v>
      </c>
      <c r="AZ45" s="184"/>
      <c r="BA45" s="185"/>
      <c r="BB45" s="183"/>
      <c r="BC45" s="186"/>
      <c r="BD45" s="20"/>
      <c r="BE45" s="59" t="str">
        <f t="shared" si="0"/>
        <v>0</v>
      </c>
      <c r="BF45" s="61" t="str">
        <f t="shared" si="4"/>
        <v>0</v>
      </c>
      <c r="BG45" s="61" t="s">
        <v>19</v>
      </c>
      <c r="BH45" s="61" t="str">
        <f t="shared" si="1"/>
        <v>0</v>
      </c>
      <c r="BI45" s="53"/>
      <c r="BJ45" s="53"/>
      <c r="BK45" s="68"/>
      <c r="BL45" s="68"/>
      <c r="BM45" s="73" t="str">
        <f>AG18</f>
        <v>B3</v>
      </c>
      <c r="BN45" s="70" t="e">
        <f>SUM($BF$32+$BH$36+$BH$41+#REF!)</f>
        <v>#REF!</v>
      </c>
      <c r="BO45" s="70" t="e">
        <f>SUM($AW$32+$AZ$36+$AZ$41+#REF!)</f>
        <v>#REF!</v>
      </c>
      <c r="BP45" s="71" t="s">
        <v>19</v>
      </c>
      <c r="BQ45" s="70" t="e">
        <f>SUM($AZ$32+$AW$36+$AW$41+#REF!)</f>
        <v>#REF!</v>
      </c>
      <c r="BR45" s="74" t="e">
        <f>SUM(BO45-BQ45)</f>
        <v>#REF!</v>
      </c>
      <c r="BS45" s="53"/>
      <c r="BT45" s="53"/>
      <c r="BU45" s="53" t="s">
        <v>19</v>
      </c>
      <c r="BV45" s="59" t="str">
        <f t="shared" si="2"/>
        <v>0</v>
      </c>
      <c r="BW45" s="56"/>
      <c r="BX45" s="53"/>
      <c r="BY45" s="53" t="str">
        <f>$R$24</f>
        <v>C3</v>
      </c>
      <c r="BZ45" s="59">
        <f>SUM($BV$35+$BE$38+$BE$47)</f>
        <v>0</v>
      </c>
      <c r="CA45" s="57">
        <f>SUM($AZ$35+$AW$38+$AW$47)</f>
        <v>0</v>
      </c>
      <c r="CB45" s="65" t="s">
        <v>19</v>
      </c>
      <c r="CC45" s="66">
        <f>SUM($AW$35+$AZ$38+$AZ$47)</f>
        <v>0</v>
      </c>
      <c r="CD45" s="67">
        <f>SUM(CA45-CC45)</f>
        <v>0</v>
      </c>
      <c r="CE45" s="57"/>
      <c r="CF45" s="57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</row>
    <row r="46" spans="2:121" s="4" customFormat="1" ht="15.75" customHeight="1">
      <c r="B46" s="249">
        <v>17</v>
      </c>
      <c r="C46" s="250"/>
      <c r="D46" s="250"/>
      <c r="E46" s="250"/>
      <c r="F46" s="250"/>
      <c r="G46" s="250" t="s">
        <v>22</v>
      </c>
      <c r="H46" s="250"/>
      <c r="I46" s="264"/>
      <c r="J46" s="257">
        <f t="shared" si="3"/>
        <v>0.4861111111111107</v>
      </c>
      <c r="K46" s="258"/>
      <c r="L46" s="258"/>
      <c r="M46" s="258"/>
      <c r="N46" s="259"/>
      <c r="O46" s="255" t="str">
        <f>AG18</f>
        <v>B3</v>
      </c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8" t="s">
        <v>20</v>
      </c>
      <c r="AF46" s="255" t="str">
        <f>AG19</f>
        <v>B4</v>
      </c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6"/>
      <c r="AW46" s="239"/>
      <c r="AX46" s="241"/>
      <c r="AY46" s="8" t="s">
        <v>19</v>
      </c>
      <c r="AZ46" s="241"/>
      <c r="BA46" s="242"/>
      <c r="BB46" s="239"/>
      <c r="BC46" s="240"/>
      <c r="BD46" s="20"/>
      <c r="BE46" s="59" t="str">
        <f t="shared" si="0"/>
        <v>0</v>
      </c>
      <c r="BF46" s="61" t="str">
        <f t="shared" si="4"/>
        <v>0</v>
      </c>
      <c r="BG46" s="61" t="s">
        <v>19</v>
      </c>
      <c r="BH46" s="61" t="str">
        <f t="shared" si="1"/>
        <v>0</v>
      </c>
      <c r="BI46" s="53"/>
      <c r="BJ46" s="53"/>
      <c r="BK46" s="68"/>
      <c r="BL46" s="68"/>
      <c r="BM46" s="69" t="str">
        <f>AG19</f>
        <v>B4</v>
      </c>
      <c r="BN46" s="70">
        <f>SUM($BF$33+$BH$37+$BF$41+$BH$45)</f>
        <v>0</v>
      </c>
      <c r="BO46" s="70">
        <f>SUM($AW$33+$AZ$37+$AW$41+$AZ$45)</f>
        <v>0</v>
      </c>
      <c r="BP46" s="71" t="s">
        <v>19</v>
      </c>
      <c r="BQ46" s="70">
        <f>SUM($AZ$33+$AW$37+$AZ$41+$AW$45)</f>
        <v>0</v>
      </c>
      <c r="BR46" s="72">
        <f>SUM(BO46-BQ46)</f>
        <v>0</v>
      </c>
      <c r="BS46" s="53"/>
      <c r="BT46" s="53"/>
      <c r="BU46" s="53" t="s">
        <v>19</v>
      </c>
      <c r="BV46" s="59" t="str">
        <f t="shared" si="2"/>
        <v>0</v>
      </c>
      <c r="BW46" s="56"/>
      <c r="BX46" s="53"/>
      <c r="BY46" s="53" t="str">
        <f>$R$25</f>
        <v>C4</v>
      </c>
      <c r="BZ46" s="59">
        <f>SUM($BV$32+$BE$41+$BV$47)</f>
        <v>0</v>
      </c>
      <c r="CA46" s="57">
        <f>SUM($AZ$32+$AW$41+$AZ$47)</f>
        <v>0</v>
      </c>
      <c r="CB46" s="65" t="s">
        <v>19</v>
      </c>
      <c r="CC46" s="66">
        <f>SUM($AW$32+$AZ$41+$AW$47)</f>
        <v>0</v>
      </c>
      <c r="CD46" s="67">
        <f>SUM(CA46-CC46)</f>
        <v>0</v>
      </c>
      <c r="CE46" s="57"/>
      <c r="CF46" s="57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</row>
    <row r="47" spans="2:121" s="4" customFormat="1" ht="15.75" customHeight="1" thickBot="1">
      <c r="B47" s="251">
        <v>18</v>
      </c>
      <c r="C47" s="252"/>
      <c r="D47" s="252"/>
      <c r="E47" s="252"/>
      <c r="F47" s="252"/>
      <c r="G47" s="252" t="s">
        <v>31</v>
      </c>
      <c r="H47" s="252"/>
      <c r="I47" s="252"/>
      <c r="J47" s="266">
        <f t="shared" si="3"/>
        <v>0.49305555555555514</v>
      </c>
      <c r="K47" s="267"/>
      <c r="L47" s="267"/>
      <c r="M47" s="267"/>
      <c r="N47" s="268"/>
      <c r="O47" s="265" t="str">
        <f>R24</f>
        <v>C3</v>
      </c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31" t="s">
        <v>20</v>
      </c>
      <c r="AF47" s="243" t="str">
        <f>R25</f>
        <v>C4</v>
      </c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4"/>
      <c r="AW47" s="245"/>
      <c r="AX47" s="222"/>
      <c r="AY47" s="31" t="s">
        <v>19</v>
      </c>
      <c r="AZ47" s="222"/>
      <c r="BA47" s="246"/>
      <c r="BB47" s="245"/>
      <c r="BC47" s="224"/>
      <c r="BD47" s="20"/>
      <c r="BE47" s="59" t="str">
        <f t="shared" si="0"/>
        <v>0</v>
      </c>
      <c r="BF47" s="61" t="str">
        <f t="shared" si="4"/>
        <v>0</v>
      </c>
      <c r="BG47" s="61" t="s">
        <v>19</v>
      </c>
      <c r="BH47" s="61" t="str">
        <f t="shared" si="1"/>
        <v>0</v>
      </c>
      <c r="BI47" s="53"/>
      <c r="BJ47" s="53"/>
      <c r="BK47" s="68"/>
      <c r="BL47" s="68"/>
      <c r="BM47" s="69">
        <f>AG20</f>
        <v>0</v>
      </c>
      <c r="BN47" s="70" t="e">
        <f>SUM($BH$32+$BF$37+$BH$44+#REF!)</f>
        <v>#REF!</v>
      </c>
      <c r="BO47" s="70" t="e">
        <f>SUM($AZ$32+$AW$37+$AZ$44+#REF!)</f>
        <v>#REF!</v>
      </c>
      <c r="BP47" s="71" t="s">
        <v>19</v>
      </c>
      <c r="BQ47" s="70" t="e">
        <f>SUM($AW$32+$AZ$37+$AW$44+#REF!)</f>
        <v>#REF!</v>
      </c>
      <c r="BR47" s="72" t="e">
        <f>SUM(BO47-BQ47)</f>
        <v>#REF!</v>
      </c>
      <c r="BS47" s="53"/>
      <c r="BT47" s="53"/>
      <c r="BU47" s="53" t="s">
        <v>19</v>
      </c>
      <c r="BV47" s="59" t="str">
        <f t="shared" si="2"/>
        <v>0</v>
      </c>
      <c r="BW47" s="56"/>
      <c r="BX47" s="53"/>
      <c r="BY47" s="53"/>
      <c r="BZ47" s="53"/>
      <c r="CA47" s="53"/>
      <c r="CB47" s="53"/>
      <c r="CC47" s="57"/>
      <c r="CD47" s="57"/>
      <c r="CE47" s="57"/>
      <c r="CF47" s="57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</row>
    <row r="48" spans="2:60" ht="13.5" customHeight="1">
      <c r="B48" s="23"/>
      <c r="C48" s="23"/>
      <c r="D48" s="23"/>
      <c r="E48" s="23"/>
      <c r="F48" s="23"/>
      <c r="G48" s="23"/>
      <c r="H48" s="23"/>
      <c r="I48" s="23"/>
      <c r="J48" s="24"/>
      <c r="K48" s="24"/>
      <c r="L48" s="24"/>
      <c r="M48" s="24"/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6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6"/>
      <c r="AX48" s="26"/>
      <c r="AY48" s="26"/>
      <c r="AZ48" s="26"/>
      <c r="BA48" s="26"/>
      <c r="BB48" s="26"/>
      <c r="BC48" s="26"/>
      <c r="BD48" s="21"/>
      <c r="BF48" s="61"/>
      <c r="BG48" s="61"/>
      <c r="BH48" s="61"/>
    </row>
    <row r="49" spans="2:88" ht="12">
      <c r="B49" s="1" t="s">
        <v>27</v>
      </c>
      <c r="CE49" s="75"/>
      <c r="CF49" s="75"/>
      <c r="CG49" s="76"/>
      <c r="CH49" s="76"/>
      <c r="CI49" s="76"/>
      <c r="CJ49" s="76"/>
    </row>
    <row r="50" spans="83:88" ht="6" customHeight="1" thickBot="1">
      <c r="CE50" s="75"/>
      <c r="CF50" s="75"/>
      <c r="CG50" s="76"/>
      <c r="CH50" s="76"/>
      <c r="CI50" s="76"/>
      <c r="CJ50" s="76"/>
    </row>
    <row r="51" spans="2:121" s="11" customFormat="1" ht="13.5" customHeight="1" thickBot="1">
      <c r="B51" s="154" t="s">
        <v>12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6"/>
      <c r="P51" s="154" t="s">
        <v>24</v>
      </c>
      <c r="Q51" s="155"/>
      <c r="R51" s="156"/>
      <c r="S51" s="154" t="s">
        <v>25</v>
      </c>
      <c r="T51" s="155"/>
      <c r="U51" s="155"/>
      <c r="V51" s="155"/>
      <c r="W51" s="156"/>
      <c r="X51" s="154" t="s">
        <v>26</v>
      </c>
      <c r="Y51" s="155"/>
      <c r="Z51" s="156"/>
      <c r="AA51" s="12"/>
      <c r="AB51" s="12"/>
      <c r="AC51" s="12"/>
      <c r="AD51" s="12"/>
      <c r="AE51" s="154" t="s">
        <v>13</v>
      </c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6"/>
      <c r="AS51" s="154" t="s">
        <v>24</v>
      </c>
      <c r="AT51" s="155"/>
      <c r="AU51" s="156"/>
      <c r="AV51" s="154" t="s">
        <v>25</v>
      </c>
      <c r="AW51" s="155"/>
      <c r="AX51" s="155"/>
      <c r="AY51" s="155"/>
      <c r="AZ51" s="156"/>
      <c r="BA51" s="154" t="s">
        <v>26</v>
      </c>
      <c r="BB51" s="155"/>
      <c r="BC51" s="156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8"/>
      <c r="BW51" s="78"/>
      <c r="BX51" s="77"/>
      <c r="BY51" s="62"/>
      <c r="BZ51" s="53"/>
      <c r="CA51" s="120"/>
      <c r="CB51" s="120"/>
      <c r="CC51" s="120"/>
      <c r="CD51" s="34"/>
      <c r="CE51" s="79"/>
      <c r="CF51" s="79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</row>
    <row r="52" spans="2:88" ht="12">
      <c r="B52" s="269" t="s">
        <v>8</v>
      </c>
      <c r="C52" s="134"/>
      <c r="D52" s="270" t="str">
        <f>$BY$31</f>
        <v>A1</v>
      </c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  <c r="P52" s="144">
        <f>$BZ$31</f>
        <v>0</v>
      </c>
      <c r="Q52" s="145"/>
      <c r="R52" s="146"/>
      <c r="S52" s="134">
        <f>$CA$31</f>
        <v>0</v>
      </c>
      <c r="T52" s="134"/>
      <c r="U52" s="13" t="s">
        <v>19</v>
      </c>
      <c r="V52" s="134">
        <f>$CC$31</f>
        <v>0</v>
      </c>
      <c r="W52" s="134"/>
      <c r="X52" s="135">
        <f>$CD$31</f>
        <v>0</v>
      </c>
      <c r="Y52" s="136"/>
      <c r="Z52" s="137"/>
      <c r="AA52" s="4"/>
      <c r="AB52" s="4"/>
      <c r="AC52" s="4"/>
      <c r="AD52" s="4"/>
      <c r="AE52" s="269" t="s">
        <v>8</v>
      </c>
      <c r="AF52" s="134"/>
      <c r="AG52" s="270" t="str">
        <f>$BY$37</f>
        <v>B1</v>
      </c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2"/>
      <c r="AS52" s="144">
        <f>$BZ$37</f>
        <v>0</v>
      </c>
      <c r="AT52" s="145"/>
      <c r="AU52" s="146"/>
      <c r="AV52" s="134">
        <f>$CA$37</f>
        <v>0</v>
      </c>
      <c r="AW52" s="134"/>
      <c r="AX52" s="13" t="s">
        <v>19</v>
      </c>
      <c r="AY52" s="134">
        <f>$CC$37</f>
        <v>0</v>
      </c>
      <c r="AZ52" s="134"/>
      <c r="BA52" s="135">
        <f>$CD$37</f>
        <v>0</v>
      </c>
      <c r="BB52" s="136"/>
      <c r="BC52" s="137"/>
      <c r="BY52" s="53"/>
      <c r="BZ52" s="59"/>
      <c r="CA52" s="57"/>
      <c r="CB52" s="65"/>
      <c r="CC52" s="66"/>
      <c r="CD52" s="67"/>
      <c r="CE52" s="75"/>
      <c r="CF52" s="75"/>
      <c r="CG52" s="76"/>
      <c r="CH52" s="76"/>
      <c r="CI52" s="76"/>
      <c r="CJ52" s="76"/>
    </row>
    <row r="53" spans="2:88" ht="12">
      <c r="B53" s="178" t="s">
        <v>9</v>
      </c>
      <c r="C53" s="133"/>
      <c r="D53" s="273" t="str">
        <f>$BY$32</f>
        <v>A2</v>
      </c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5"/>
      <c r="P53" s="130">
        <f>$BZ$32</f>
        <v>0</v>
      </c>
      <c r="Q53" s="131"/>
      <c r="R53" s="132"/>
      <c r="S53" s="133">
        <f>$CA$32</f>
        <v>0</v>
      </c>
      <c r="T53" s="133"/>
      <c r="U53" s="14" t="s">
        <v>19</v>
      </c>
      <c r="V53" s="133">
        <f>$CC$32</f>
        <v>0</v>
      </c>
      <c r="W53" s="133"/>
      <c r="X53" s="138">
        <f>$CD$32</f>
        <v>0</v>
      </c>
      <c r="Y53" s="139"/>
      <c r="Z53" s="140"/>
      <c r="AA53" s="4"/>
      <c r="AB53" s="4"/>
      <c r="AC53" s="4"/>
      <c r="AD53" s="4"/>
      <c r="AE53" s="178" t="s">
        <v>9</v>
      </c>
      <c r="AF53" s="133"/>
      <c r="AG53" s="273" t="str">
        <f>$BY$38</f>
        <v>B2</v>
      </c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5"/>
      <c r="AS53" s="130">
        <f>$BZ$38</f>
        <v>0</v>
      </c>
      <c r="AT53" s="131"/>
      <c r="AU53" s="132"/>
      <c r="AV53" s="133">
        <f>$CA$38</f>
        <v>0</v>
      </c>
      <c r="AW53" s="133"/>
      <c r="AX53" s="14" t="s">
        <v>19</v>
      </c>
      <c r="AY53" s="133">
        <f>$CC$38</f>
        <v>0</v>
      </c>
      <c r="AZ53" s="133"/>
      <c r="BA53" s="138">
        <f>$CD$38</f>
        <v>0</v>
      </c>
      <c r="BB53" s="139"/>
      <c r="BC53" s="140"/>
      <c r="BY53" s="53"/>
      <c r="BZ53" s="59"/>
      <c r="CA53" s="57"/>
      <c r="CB53" s="65"/>
      <c r="CC53" s="66"/>
      <c r="CD53" s="67"/>
      <c r="CE53" s="75"/>
      <c r="CF53" s="75"/>
      <c r="CG53" s="76"/>
      <c r="CH53" s="76"/>
      <c r="CI53" s="76"/>
      <c r="CJ53" s="76"/>
    </row>
    <row r="54" spans="2:88" ht="12">
      <c r="B54" s="178" t="s">
        <v>10</v>
      </c>
      <c r="C54" s="133"/>
      <c r="D54" s="273" t="str">
        <f>$BY$33</f>
        <v>A3</v>
      </c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5"/>
      <c r="P54" s="130">
        <f>$BZ$33</f>
        <v>0</v>
      </c>
      <c r="Q54" s="131"/>
      <c r="R54" s="132"/>
      <c r="S54" s="133">
        <f>$CA$33</f>
        <v>0</v>
      </c>
      <c r="T54" s="133"/>
      <c r="U54" s="14" t="s">
        <v>19</v>
      </c>
      <c r="V54" s="133">
        <f>$CC$33</f>
        <v>0</v>
      </c>
      <c r="W54" s="133"/>
      <c r="X54" s="138">
        <f>$CD$33</f>
        <v>0</v>
      </c>
      <c r="Y54" s="139"/>
      <c r="Z54" s="140"/>
      <c r="AA54" s="4"/>
      <c r="AB54" s="4"/>
      <c r="AC54" s="4"/>
      <c r="AD54" s="4"/>
      <c r="AE54" s="178" t="s">
        <v>10</v>
      </c>
      <c r="AF54" s="133"/>
      <c r="AG54" s="273" t="str">
        <f>$BY$39</f>
        <v>B3</v>
      </c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5"/>
      <c r="AS54" s="130">
        <f>$BZ$39</f>
        <v>0</v>
      </c>
      <c r="AT54" s="131"/>
      <c r="AU54" s="132"/>
      <c r="AV54" s="133">
        <f>$CA$39</f>
        <v>0</v>
      </c>
      <c r="AW54" s="133"/>
      <c r="AX54" s="14" t="s">
        <v>19</v>
      </c>
      <c r="AY54" s="133">
        <f>$CC$39</f>
        <v>0</v>
      </c>
      <c r="AZ54" s="133"/>
      <c r="BA54" s="138">
        <f>$CD$39</f>
        <v>0</v>
      </c>
      <c r="BB54" s="139"/>
      <c r="BC54" s="140"/>
      <c r="BY54" s="53"/>
      <c r="BZ54" s="59"/>
      <c r="CA54" s="57"/>
      <c r="CB54" s="65"/>
      <c r="CC54" s="66"/>
      <c r="CD54" s="67"/>
      <c r="CE54" s="75"/>
      <c r="CF54" s="75"/>
      <c r="CG54" s="76"/>
      <c r="CH54" s="76"/>
      <c r="CI54" s="76"/>
      <c r="CJ54" s="76"/>
    </row>
    <row r="55" spans="2:88" ht="12.75" thickBot="1">
      <c r="B55" s="276" t="s">
        <v>11</v>
      </c>
      <c r="C55" s="277"/>
      <c r="D55" s="278" t="str">
        <f>$BY$34</f>
        <v>A4</v>
      </c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80"/>
      <c r="P55" s="281">
        <f>$BZ$34</f>
        <v>0</v>
      </c>
      <c r="Q55" s="282"/>
      <c r="R55" s="283"/>
      <c r="S55" s="152">
        <f>$CA$34</f>
        <v>0</v>
      </c>
      <c r="T55" s="152"/>
      <c r="U55" s="15" t="s">
        <v>19</v>
      </c>
      <c r="V55" s="152">
        <f>$CC$34</f>
        <v>0</v>
      </c>
      <c r="W55" s="152"/>
      <c r="X55" s="284">
        <f>$CD$34</f>
        <v>0</v>
      </c>
      <c r="Y55" s="285"/>
      <c r="Z55" s="286"/>
      <c r="AA55" s="4"/>
      <c r="AB55" s="4"/>
      <c r="AC55" s="4"/>
      <c r="AD55" s="4"/>
      <c r="AE55" s="276" t="s">
        <v>11</v>
      </c>
      <c r="AF55" s="277"/>
      <c r="AG55" s="278" t="str">
        <f>$BY$40</f>
        <v>B4</v>
      </c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80"/>
      <c r="AS55" s="281">
        <f>$BZ$40</f>
        <v>0</v>
      </c>
      <c r="AT55" s="282"/>
      <c r="AU55" s="283"/>
      <c r="AV55" s="152">
        <f>$CA$40</f>
        <v>0</v>
      </c>
      <c r="AW55" s="152"/>
      <c r="AX55" s="15" t="s">
        <v>19</v>
      </c>
      <c r="AY55" s="152">
        <f>$CC$40</f>
        <v>0</v>
      </c>
      <c r="AZ55" s="152"/>
      <c r="BA55" s="284">
        <f>$CD$40</f>
        <v>0</v>
      </c>
      <c r="BB55" s="285"/>
      <c r="BC55" s="286"/>
      <c r="CE55" s="75"/>
      <c r="CF55" s="75"/>
      <c r="CG55" s="76"/>
      <c r="CH55" s="76"/>
      <c r="CI55" s="76"/>
      <c r="CJ55" s="76"/>
    </row>
    <row r="56" spans="77:88" ht="9" customHeight="1" thickBot="1">
      <c r="BY56" s="81"/>
      <c r="BZ56" s="81"/>
      <c r="CA56" s="81"/>
      <c r="CB56" s="81"/>
      <c r="CC56" s="75"/>
      <c r="CD56" s="75"/>
      <c r="CE56" s="75"/>
      <c r="CF56" s="75"/>
      <c r="CG56" s="76"/>
      <c r="CH56" s="76"/>
      <c r="CI56" s="76"/>
      <c r="CJ56" s="76"/>
    </row>
    <row r="57" spans="16:88" ht="12.75" thickBot="1">
      <c r="P57" s="154" t="s">
        <v>30</v>
      </c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6"/>
      <c r="AD57" s="154" t="s">
        <v>24</v>
      </c>
      <c r="AE57" s="155"/>
      <c r="AF57" s="156"/>
      <c r="AG57" s="154" t="s">
        <v>25</v>
      </c>
      <c r="AH57" s="155"/>
      <c r="AI57" s="155"/>
      <c r="AJ57" s="155"/>
      <c r="AK57" s="156"/>
      <c r="AL57" s="154" t="s">
        <v>26</v>
      </c>
      <c r="AM57" s="155"/>
      <c r="AN57" s="156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45"/>
      <c r="BY57" s="75"/>
      <c r="BZ57" s="75"/>
      <c r="CA57" s="75"/>
      <c r="CB57" s="75"/>
      <c r="CC57" s="75"/>
      <c r="CD57" s="75"/>
      <c r="CE57" s="75"/>
      <c r="CF57" s="75"/>
      <c r="CG57" s="76"/>
      <c r="CH57" s="76"/>
      <c r="CI57" s="76"/>
      <c r="CJ57" s="76"/>
    </row>
    <row r="58" spans="16:88" ht="12.75">
      <c r="P58" s="269" t="s">
        <v>8</v>
      </c>
      <c r="Q58" s="134"/>
      <c r="R58" s="270" t="str">
        <f>$BY$43</f>
        <v>C1</v>
      </c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2"/>
      <c r="AD58" s="144">
        <f>$BZ$43</f>
        <v>0</v>
      </c>
      <c r="AE58" s="145"/>
      <c r="AF58" s="146"/>
      <c r="AG58" s="134">
        <f>$CA$43</f>
        <v>0</v>
      </c>
      <c r="AH58" s="134"/>
      <c r="AI58" s="13" t="s">
        <v>19</v>
      </c>
      <c r="AJ58" s="134">
        <f>$CC$43</f>
        <v>0</v>
      </c>
      <c r="AK58" s="134"/>
      <c r="AL58" s="135">
        <f>$CD$43</f>
        <v>0</v>
      </c>
      <c r="AM58" s="136"/>
      <c r="AN58" s="137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45"/>
      <c r="BY58" s="75"/>
      <c r="BZ58" s="75"/>
      <c r="CA58" s="75"/>
      <c r="CB58" s="75"/>
      <c r="CC58" s="75"/>
      <c r="CD58" s="75"/>
      <c r="CE58" s="75"/>
      <c r="CF58" s="75"/>
      <c r="CG58" s="76"/>
      <c r="CH58" s="76"/>
      <c r="CI58" s="76"/>
      <c r="CJ58" s="76"/>
    </row>
    <row r="59" spans="16:88" ht="12.75">
      <c r="P59" s="178" t="s">
        <v>9</v>
      </c>
      <c r="Q59" s="133"/>
      <c r="R59" s="273" t="str">
        <f>$BY$44</f>
        <v>C2</v>
      </c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5"/>
      <c r="AD59" s="130">
        <f>$BZ$44</f>
        <v>0</v>
      </c>
      <c r="AE59" s="131"/>
      <c r="AF59" s="132"/>
      <c r="AG59" s="133">
        <f>$CA$44</f>
        <v>0</v>
      </c>
      <c r="AH59" s="133"/>
      <c r="AI59" s="14" t="s">
        <v>19</v>
      </c>
      <c r="AJ59" s="133">
        <f>$CC$44</f>
        <v>0</v>
      </c>
      <c r="AK59" s="133"/>
      <c r="AL59" s="138">
        <f>$CD$44</f>
        <v>0</v>
      </c>
      <c r="AM59" s="139"/>
      <c r="AN59" s="140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45"/>
      <c r="BY59" s="75"/>
      <c r="BZ59" s="75"/>
      <c r="CA59" s="75"/>
      <c r="CB59" s="75"/>
      <c r="CC59" s="75"/>
      <c r="CD59" s="75"/>
      <c r="CE59" s="75"/>
      <c r="CF59" s="75"/>
      <c r="CG59" s="76"/>
      <c r="CH59" s="76"/>
      <c r="CI59" s="76"/>
      <c r="CJ59" s="76"/>
    </row>
    <row r="60" spans="16:88" ht="12.75">
      <c r="P60" s="178" t="s">
        <v>10</v>
      </c>
      <c r="Q60" s="133"/>
      <c r="R60" s="273" t="str">
        <f>$BY$45</f>
        <v>C3</v>
      </c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5"/>
      <c r="AD60" s="130">
        <f>$BZ$45</f>
        <v>0</v>
      </c>
      <c r="AE60" s="131"/>
      <c r="AF60" s="132"/>
      <c r="AG60" s="133">
        <f>$CA$45</f>
        <v>0</v>
      </c>
      <c r="AH60" s="133"/>
      <c r="AI60" s="14" t="s">
        <v>19</v>
      </c>
      <c r="AJ60" s="133">
        <f>$CC$45</f>
        <v>0</v>
      </c>
      <c r="AK60" s="133"/>
      <c r="AL60" s="138">
        <f>$CD$45</f>
        <v>0</v>
      </c>
      <c r="AM60" s="139"/>
      <c r="AN60" s="140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45"/>
      <c r="BY60" s="75"/>
      <c r="BZ60" s="75"/>
      <c r="CA60" s="75"/>
      <c r="CB60" s="75"/>
      <c r="CC60" s="75"/>
      <c r="CD60" s="75"/>
      <c r="CE60" s="75"/>
      <c r="CF60" s="75"/>
      <c r="CG60" s="76"/>
      <c r="CH60" s="76"/>
      <c r="CI60" s="76"/>
      <c r="CJ60" s="76"/>
    </row>
    <row r="61" spans="16:88" ht="13.5" thickBot="1">
      <c r="P61" s="276" t="s">
        <v>11</v>
      </c>
      <c r="Q61" s="277"/>
      <c r="R61" s="278" t="str">
        <f>$BY$46</f>
        <v>C4</v>
      </c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80"/>
      <c r="AD61" s="281">
        <f>$BZ$46</f>
        <v>0</v>
      </c>
      <c r="AE61" s="282"/>
      <c r="AF61" s="283"/>
      <c r="AG61" s="152">
        <f>$CA$46</f>
        <v>0</v>
      </c>
      <c r="AH61" s="152"/>
      <c r="AI61" s="15" t="s">
        <v>19</v>
      </c>
      <c r="AJ61" s="152">
        <f>$CC$46</f>
        <v>0</v>
      </c>
      <c r="AK61" s="152"/>
      <c r="AL61" s="284">
        <f>$CD$46</f>
        <v>0</v>
      </c>
      <c r="AM61" s="285"/>
      <c r="AN61" s="286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45"/>
      <c r="BY61" s="75"/>
      <c r="BZ61" s="75"/>
      <c r="CA61" s="75"/>
      <c r="CB61" s="75"/>
      <c r="CC61" s="75"/>
      <c r="CD61" s="75"/>
      <c r="CE61" s="75"/>
      <c r="CF61" s="75"/>
      <c r="CG61" s="76"/>
      <c r="CH61" s="76"/>
      <c r="CI61" s="76"/>
      <c r="CJ61" s="76"/>
    </row>
    <row r="62" spans="77:88" ht="12">
      <c r="BY62" s="81"/>
      <c r="BZ62" s="81"/>
      <c r="CA62" s="81"/>
      <c r="CB62" s="81"/>
      <c r="CC62" s="75"/>
      <c r="CD62" s="75"/>
      <c r="CE62" s="75"/>
      <c r="CF62" s="75"/>
      <c r="CG62" s="76"/>
      <c r="CH62" s="76"/>
      <c r="CI62" s="76"/>
      <c r="CJ62" s="76"/>
    </row>
    <row r="63" spans="2:60" ht="5.25" customHeight="1">
      <c r="B63" s="23"/>
      <c r="C63" s="23"/>
      <c r="D63" s="23"/>
      <c r="E63" s="23"/>
      <c r="F63" s="23"/>
      <c r="G63" s="23"/>
      <c r="H63" s="23"/>
      <c r="I63" s="23"/>
      <c r="J63" s="24"/>
      <c r="K63" s="24"/>
      <c r="L63" s="24"/>
      <c r="M63" s="24"/>
      <c r="N63" s="24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6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6"/>
      <c r="AX63" s="26"/>
      <c r="AY63" s="26"/>
      <c r="AZ63" s="26"/>
      <c r="BA63" s="26"/>
      <c r="BB63" s="26"/>
      <c r="BC63" s="26"/>
      <c r="BD63" s="21"/>
      <c r="BF63" s="61"/>
      <c r="BG63" s="61"/>
      <c r="BH63" s="61"/>
    </row>
    <row r="64" spans="2:55" ht="30.75">
      <c r="B64" s="141" t="str">
        <f>$A$2</f>
        <v>Vereinsname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</row>
    <row r="65" spans="2:88" ht="12">
      <c r="B65" s="1" t="s">
        <v>32</v>
      </c>
      <c r="BY65" s="81"/>
      <c r="BZ65" s="81"/>
      <c r="CA65" s="81"/>
      <c r="CB65" s="81"/>
      <c r="CC65" s="75"/>
      <c r="CD65" s="75"/>
      <c r="CE65" s="75"/>
      <c r="CF65" s="75"/>
      <c r="CG65" s="76"/>
      <c r="CH65" s="76"/>
      <c r="CI65" s="76"/>
      <c r="CJ65" s="76"/>
    </row>
    <row r="66" spans="77:88" ht="8.25" customHeight="1" thickBot="1">
      <c r="BY66" s="81"/>
      <c r="BZ66" s="81"/>
      <c r="CA66" s="81"/>
      <c r="CB66" s="81"/>
      <c r="CC66" s="75"/>
      <c r="CD66" s="75"/>
      <c r="CE66" s="75"/>
      <c r="CF66" s="75"/>
      <c r="CG66" s="76"/>
      <c r="CH66" s="76"/>
      <c r="CI66" s="76"/>
      <c r="CJ66" s="76"/>
    </row>
    <row r="67" spans="2:55" ht="15.75" thickBot="1">
      <c r="B67" s="121" t="s">
        <v>58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3"/>
      <c r="AE67" s="121" t="s">
        <v>33</v>
      </c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3"/>
    </row>
    <row r="68" spans="2:80" ht="17.25" customHeight="1">
      <c r="B68" s="195" t="s">
        <v>35</v>
      </c>
      <c r="C68" s="196"/>
      <c r="D68" s="196"/>
      <c r="E68" s="197"/>
      <c r="F68" s="194" t="s">
        <v>8</v>
      </c>
      <c r="G68" s="168"/>
      <c r="H68" s="198" t="str">
        <f>IF(ISBLANK(AZ45),"1. Gruppe A",$D$52)</f>
        <v>1. Gruppe A</v>
      </c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9"/>
      <c r="AE68" s="195" t="s">
        <v>38</v>
      </c>
      <c r="AF68" s="196"/>
      <c r="AG68" s="196"/>
      <c r="AH68" s="197"/>
      <c r="AI68" s="194" t="s">
        <v>8</v>
      </c>
      <c r="AJ68" s="168"/>
      <c r="AK68" s="198" t="str">
        <f>IF(ISBLANK(AZ45),"2. Gruppe A",$D$53)</f>
        <v>2. Gruppe A</v>
      </c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9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45"/>
      <c r="BY68" s="45"/>
      <c r="BZ68" s="45"/>
      <c r="CA68" s="45"/>
      <c r="CB68" s="45"/>
    </row>
    <row r="69" spans="2:80" ht="17.25" customHeight="1">
      <c r="B69" s="201" t="s">
        <v>36</v>
      </c>
      <c r="C69" s="202"/>
      <c r="D69" s="202"/>
      <c r="E69" s="203"/>
      <c r="F69" s="204" t="s">
        <v>9</v>
      </c>
      <c r="G69" s="133"/>
      <c r="H69" s="176" t="str">
        <f>IF(ISBLANK(AZ46),"2. Gruppe B",$AG$53)</f>
        <v>2. Gruppe B</v>
      </c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7"/>
      <c r="AE69" s="201" t="s">
        <v>39</v>
      </c>
      <c r="AF69" s="202"/>
      <c r="AG69" s="202"/>
      <c r="AH69" s="203"/>
      <c r="AI69" s="204" t="s">
        <v>9</v>
      </c>
      <c r="AJ69" s="133"/>
      <c r="AK69" s="176" t="str">
        <f>IF(ISBLANK(AZ46),"1. Gruppe B",$AG$52)</f>
        <v>1. Gruppe B</v>
      </c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7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45"/>
      <c r="BY69" s="45"/>
      <c r="BZ69" s="45"/>
      <c r="CA69" s="45"/>
      <c r="CB69" s="45"/>
    </row>
    <row r="70" spans="2:80" ht="17.25" customHeight="1" thickBot="1">
      <c r="B70" s="191" t="s">
        <v>37</v>
      </c>
      <c r="C70" s="192"/>
      <c r="D70" s="192"/>
      <c r="E70" s="193"/>
      <c r="F70" s="200" t="s">
        <v>10</v>
      </c>
      <c r="G70" s="152"/>
      <c r="H70" s="149" t="str">
        <f>IF(ISBLANK(AZ47),"1. Gruppe C",$R$58)</f>
        <v>1. Gruppe C</v>
      </c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50"/>
      <c r="AE70" s="191" t="s">
        <v>40</v>
      </c>
      <c r="AF70" s="192"/>
      <c r="AG70" s="192"/>
      <c r="AH70" s="193"/>
      <c r="AI70" s="200" t="s">
        <v>10</v>
      </c>
      <c r="AJ70" s="152"/>
      <c r="AK70" s="149" t="str">
        <f>IF(ISBLANK(AZ47),"2. Gruppe C",$R$59)</f>
        <v>2. Gruppe C</v>
      </c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50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45"/>
      <c r="BY70" s="45"/>
      <c r="BZ70" s="45"/>
      <c r="CA70" s="45"/>
      <c r="CB70" s="45"/>
    </row>
    <row r="71" spans="57:80" ht="12"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45"/>
      <c r="BY71" s="45"/>
      <c r="BZ71" s="45"/>
      <c r="CA71" s="45"/>
      <c r="CB71" s="45"/>
    </row>
    <row r="72" spans="2:80" ht="12">
      <c r="B72" s="1" t="s">
        <v>62</v>
      </c>
      <c r="R72" s="21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45"/>
      <c r="BY72" s="45"/>
      <c r="BZ72" s="45"/>
      <c r="CA72" s="45"/>
      <c r="CB72" s="45"/>
    </row>
    <row r="73" spans="2:80" ht="12">
      <c r="B73" s="1"/>
      <c r="R73" s="21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45"/>
      <c r="BY73" s="45"/>
      <c r="BZ73" s="45"/>
      <c r="CA73" s="45"/>
      <c r="CB73" s="45"/>
    </row>
    <row r="74" spans="7:80" ht="15">
      <c r="G74" s="2"/>
      <c r="H74" s="2"/>
      <c r="I74" s="2"/>
      <c r="J74" s="2"/>
      <c r="K74" s="6" t="s">
        <v>2</v>
      </c>
      <c r="L74" s="164">
        <f>$J$47+$U$10*$X$10+$AL$10</f>
        <v>0.49999999999999956</v>
      </c>
      <c r="M74" s="164"/>
      <c r="N74" s="164"/>
      <c r="O74" s="164"/>
      <c r="P74" s="164"/>
      <c r="Q74" s="7" t="s">
        <v>3</v>
      </c>
      <c r="R74" s="2"/>
      <c r="S74" s="2"/>
      <c r="T74" s="2"/>
      <c r="U74" s="2"/>
      <c r="V74" s="2"/>
      <c r="W74" s="2"/>
      <c r="X74" s="6" t="s">
        <v>4</v>
      </c>
      <c r="Y74" s="163">
        <v>1</v>
      </c>
      <c r="Z74" s="163"/>
      <c r="AA74" s="22" t="s">
        <v>29</v>
      </c>
      <c r="AB74" s="162">
        <v>0.00625</v>
      </c>
      <c r="AC74" s="162"/>
      <c r="AD74" s="162"/>
      <c r="AE74" s="162"/>
      <c r="AF74" s="162"/>
      <c r="AG74" s="7" t="s">
        <v>5</v>
      </c>
      <c r="AH74" s="2"/>
      <c r="AI74" s="2"/>
      <c r="AJ74" s="2"/>
      <c r="AK74" s="2"/>
      <c r="AL74" s="2"/>
      <c r="AM74" s="2"/>
      <c r="AN74" s="2"/>
      <c r="AO74" s="6" t="s">
        <v>6</v>
      </c>
      <c r="AP74" s="162">
        <v>0.0006944444444444445</v>
      </c>
      <c r="AQ74" s="162"/>
      <c r="AR74" s="162"/>
      <c r="AS74" s="162"/>
      <c r="AT74" s="162"/>
      <c r="AU74" s="7" t="s">
        <v>5</v>
      </c>
      <c r="AV74" s="2"/>
      <c r="AW74" s="2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45"/>
      <c r="BY74" s="45"/>
      <c r="BZ74" s="45"/>
      <c r="CA74" s="45"/>
      <c r="CB74" s="45"/>
    </row>
    <row r="75" spans="57:82" ht="12.75" thickBot="1"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45"/>
      <c r="BY75" s="62" t="s">
        <v>33</v>
      </c>
      <c r="BZ75" s="53" t="s">
        <v>24</v>
      </c>
      <c r="CA75" s="120" t="s">
        <v>25</v>
      </c>
      <c r="CB75" s="120"/>
      <c r="CC75" s="120"/>
      <c r="CD75" s="34" t="s">
        <v>26</v>
      </c>
    </row>
    <row r="76" spans="2:82" ht="12.75" thickBot="1">
      <c r="B76" s="154" t="s">
        <v>14</v>
      </c>
      <c r="C76" s="188"/>
      <c r="D76" s="187"/>
      <c r="E76" s="155"/>
      <c r="F76" s="188"/>
      <c r="G76" s="187" t="s">
        <v>15</v>
      </c>
      <c r="H76" s="155"/>
      <c r="I76" s="188"/>
      <c r="J76" s="187" t="s">
        <v>17</v>
      </c>
      <c r="K76" s="155"/>
      <c r="L76" s="155"/>
      <c r="M76" s="155"/>
      <c r="N76" s="188"/>
      <c r="O76" s="187" t="s">
        <v>18</v>
      </c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88"/>
      <c r="AW76" s="187" t="s">
        <v>21</v>
      </c>
      <c r="AX76" s="155"/>
      <c r="AY76" s="155"/>
      <c r="AZ76" s="155"/>
      <c r="BA76" s="188"/>
      <c r="BB76" s="189"/>
      <c r="BC76" s="190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45"/>
      <c r="BY76" s="53" t="str">
        <f>$H$68</f>
        <v>1. Gruppe A</v>
      </c>
      <c r="BZ76" s="59">
        <f>SUM($BE$77+$BV$81)</f>
        <v>0</v>
      </c>
      <c r="CA76" s="57">
        <f>SUM($AW$77+$AZ$81)</f>
        <v>0</v>
      </c>
      <c r="CB76" s="65" t="s">
        <v>19</v>
      </c>
      <c r="CC76" s="66">
        <f>SUM($AZ$77+$AW$81)</f>
        <v>0</v>
      </c>
      <c r="CD76" s="67">
        <f>SUM(CA76-CC76)</f>
        <v>0</v>
      </c>
    </row>
    <row r="77" spans="2:82" ht="12">
      <c r="B77" s="143">
        <v>19</v>
      </c>
      <c r="C77" s="109"/>
      <c r="D77" s="107"/>
      <c r="E77" s="108"/>
      <c r="F77" s="109"/>
      <c r="G77" s="107" t="s">
        <v>59</v>
      </c>
      <c r="H77" s="108"/>
      <c r="I77" s="109"/>
      <c r="J77" s="110">
        <f>$L$74</f>
        <v>0.49999999999999956</v>
      </c>
      <c r="K77" s="111"/>
      <c r="L77" s="111"/>
      <c r="M77" s="111"/>
      <c r="N77" s="112"/>
      <c r="O77" s="147" t="str">
        <f>H68</f>
        <v>1. Gruppe A</v>
      </c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8" t="s">
        <v>20</v>
      </c>
      <c r="AF77" s="148" t="str">
        <f>H69</f>
        <v>2. Gruppe B</v>
      </c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82"/>
      <c r="AW77" s="183"/>
      <c r="AX77" s="184"/>
      <c r="AY77" s="18" t="s">
        <v>19</v>
      </c>
      <c r="AZ77" s="184"/>
      <c r="BA77" s="185"/>
      <c r="BB77" s="183"/>
      <c r="BC77" s="186"/>
      <c r="BE77" s="59" t="str">
        <f aca="true" t="shared" si="5" ref="BE77:BE82">IF(ISBLANK(AZ77),"0",IF(AW77&gt;AZ77,3,IF(AW77=AZ77,1,0)))</f>
        <v>0</v>
      </c>
      <c r="BF77" s="60" t="s">
        <v>19</v>
      </c>
      <c r="BG77" s="59" t="str">
        <f aca="true" t="shared" si="6" ref="BG77:BG82">IF(ISBLANK(AJ77),"0",IF(AJ77&gt;AG77,3,IF(AJ77=AG77,1,0)))</f>
        <v>0</v>
      </c>
      <c r="BH77" s="61" t="str">
        <f aca="true" t="shared" si="7" ref="BH77:BH82">IF(ISBLANK(AZ77),"0",IF(AZ77&gt;AW77,3,IF(AZ77=AW77,1,0)))</f>
        <v>0</v>
      </c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 t="s">
        <v>19</v>
      </c>
      <c r="BV77" s="59" t="str">
        <f aca="true" t="shared" si="8" ref="BV77:BV82">IF(ISBLANK(AZ77),"0",IF(AZ77&gt;AW77,3,IF(AZ77=AW77,1,0)))</f>
        <v>0</v>
      </c>
      <c r="BY77" s="53" t="str">
        <f>$H$69</f>
        <v>2. Gruppe B</v>
      </c>
      <c r="BZ77" s="59">
        <f>SUM($BV$77+$BE$79)</f>
        <v>0</v>
      </c>
      <c r="CA77" s="57">
        <f>SUM($AZ$77+$AW$79)</f>
        <v>0</v>
      </c>
      <c r="CB77" s="65" t="s">
        <v>19</v>
      </c>
      <c r="CC77" s="66">
        <f>SUM($AW$77+$AZ$79)</f>
        <v>0</v>
      </c>
      <c r="CD77" s="67">
        <f>SUM(CA77-CC77)</f>
        <v>0</v>
      </c>
    </row>
    <row r="78" spans="2:82" ht="12.75" thickBot="1">
      <c r="B78" s="116">
        <v>20</v>
      </c>
      <c r="C78" s="117"/>
      <c r="D78" s="118"/>
      <c r="E78" s="119"/>
      <c r="F78" s="117"/>
      <c r="G78" s="118" t="s">
        <v>41</v>
      </c>
      <c r="H78" s="119"/>
      <c r="I78" s="117"/>
      <c r="J78" s="179">
        <f>J77+$U$10*$X$10+$AL$10</f>
        <v>0.506944444444444</v>
      </c>
      <c r="K78" s="180"/>
      <c r="L78" s="180"/>
      <c r="M78" s="180"/>
      <c r="N78" s="181"/>
      <c r="O78" s="142" t="str">
        <f>AK68</f>
        <v>2. Gruppe A</v>
      </c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0" t="s">
        <v>20</v>
      </c>
      <c r="AF78" s="124" t="str">
        <f>AK69</f>
        <v>1. Gruppe B</v>
      </c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5"/>
      <c r="AW78" s="126"/>
      <c r="AX78" s="127"/>
      <c r="AY78" s="10" t="s">
        <v>19</v>
      </c>
      <c r="AZ78" s="127"/>
      <c r="BA78" s="128"/>
      <c r="BB78" s="126"/>
      <c r="BC78" s="129"/>
      <c r="BE78" s="59" t="str">
        <f t="shared" si="5"/>
        <v>0</v>
      </c>
      <c r="BF78" s="60" t="s">
        <v>19</v>
      </c>
      <c r="BG78" s="59" t="str">
        <f t="shared" si="6"/>
        <v>0</v>
      </c>
      <c r="BH78" s="61" t="str">
        <f t="shared" si="7"/>
        <v>0</v>
      </c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 t="s">
        <v>19</v>
      </c>
      <c r="BV78" s="59" t="str">
        <f t="shared" si="8"/>
        <v>0</v>
      </c>
      <c r="BY78" s="53" t="str">
        <f>$H$70</f>
        <v>1. Gruppe C</v>
      </c>
      <c r="BZ78" s="59">
        <f>SUM($BV$79+$BE$81)</f>
        <v>0</v>
      </c>
      <c r="CA78" s="57">
        <f>SUM($AZ$79+$AW$81)</f>
        <v>0</v>
      </c>
      <c r="CB78" s="65" t="s">
        <v>19</v>
      </c>
      <c r="CC78" s="66">
        <f>SUM($AW$79+$AZ$81)</f>
        <v>0</v>
      </c>
      <c r="CD78" s="67">
        <f>SUM(CA78-CC78)</f>
        <v>0</v>
      </c>
    </row>
    <row r="79" spans="2:82" ht="12">
      <c r="B79" s="143">
        <v>21</v>
      </c>
      <c r="C79" s="109"/>
      <c r="D79" s="107"/>
      <c r="E79" s="108"/>
      <c r="F79" s="109"/>
      <c r="G79" s="107" t="s">
        <v>59</v>
      </c>
      <c r="H79" s="108"/>
      <c r="I79" s="109"/>
      <c r="J79" s="110">
        <f>J78+$U$10*$X$10+$AL$10</f>
        <v>0.5138888888888884</v>
      </c>
      <c r="K79" s="111"/>
      <c r="L79" s="111"/>
      <c r="M79" s="111"/>
      <c r="N79" s="112"/>
      <c r="O79" s="147" t="str">
        <f>H69</f>
        <v>2. Gruppe B</v>
      </c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9" t="s">
        <v>20</v>
      </c>
      <c r="AF79" s="148" t="str">
        <f>H70</f>
        <v>1. Gruppe C</v>
      </c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82"/>
      <c r="AW79" s="183"/>
      <c r="AX79" s="184"/>
      <c r="AY79" s="9" t="s">
        <v>19</v>
      </c>
      <c r="AZ79" s="184"/>
      <c r="BA79" s="185"/>
      <c r="BB79" s="183"/>
      <c r="BC79" s="186"/>
      <c r="BE79" s="59" t="str">
        <f t="shared" si="5"/>
        <v>0</v>
      </c>
      <c r="BF79" s="60" t="s">
        <v>19</v>
      </c>
      <c r="BG79" s="59" t="str">
        <f t="shared" si="6"/>
        <v>0</v>
      </c>
      <c r="BH79" s="61" t="str">
        <f t="shared" si="7"/>
        <v>0</v>
      </c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 t="s">
        <v>19</v>
      </c>
      <c r="BV79" s="59" t="str">
        <f t="shared" si="8"/>
        <v>0</v>
      </c>
      <c r="BY79" s="62" t="s">
        <v>34</v>
      </c>
      <c r="BZ79" s="53"/>
      <c r="CA79" s="120"/>
      <c r="CB79" s="120"/>
      <c r="CC79" s="120"/>
      <c r="CD79" s="34"/>
    </row>
    <row r="80" spans="2:82" ht="12.75" thickBot="1">
      <c r="B80" s="116">
        <v>22</v>
      </c>
      <c r="C80" s="117"/>
      <c r="D80" s="118"/>
      <c r="E80" s="119"/>
      <c r="F80" s="117"/>
      <c r="G80" s="118" t="s">
        <v>41</v>
      </c>
      <c r="H80" s="119"/>
      <c r="I80" s="117"/>
      <c r="J80" s="179">
        <f>J79+$U$10*$X$10+$AL$10</f>
        <v>0.5208333333333328</v>
      </c>
      <c r="K80" s="180"/>
      <c r="L80" s="180"/>
      <c r="M80" s="180"/>
      <c r="N80" s="181"/>
      <c r="O80" s="142" t="str">
        <f>AK69</f>
        <v>1. Gruppe B</v>
      </c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0" t="s">
        <v>20</v>
      </c>
      <c r="AF80" s="124" t="str">
        <f>AK70</f>
        <v>2. Gruppe C</v>
      </c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5"/>
      <c r="AW80" s="126"/>
      <c r="AX80" s="127"/>
      <c r="AY80" s="10" t="s">
        <v>19</v>
      </c>
      <c r="AZ80" s="127"/>
      <c r="BA80" s="128"/>
      <c r="BB80" s="126"/>
      <c r="BC80" s="129"/>
      <c r="BE80" s="59" t="str">
        <f t="shared" si="5"/>
        <v>0</v>
      </c>
      <c r="BF80" s="60" t="s">
        <v>19</v>
      </c>
      <c r="BG80" s="59" t="str">
        <f t="shared" si="6"/>
        <v>0</v>
      </c>
      <c r="BH80" s="61" t="str">
        <f t="shared" si="7"/>
        <v>0</v>
      </c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 t="s">
        <v>19</v>
      </c>
      <c r="BV80" s="59" t="str">
        <f t="shared" si="8"/>
        <v>0</v>
      </c>
      <c r="BY80" s="53" t="str">
        <f>$AK$68</f>
        <v>2. Gruppe A</v>
      </c>
      <c r="BZ80" s="59">
        <f>SUM($BE$78+$BV$82)</f>
        <v>0</v>
      </c>
      <c r="CA80" s="57">
        <f>SUM($AW$78+$AZ$82)</f>
        <v>0</v>
      </c>
      <c r="CB80" s="65" t="s">
        <v>19</v>
      </c>
      <c r="CC80" s="66">
        <f>SUM($AZ$78+$AW$82)</f>
        <v>0</v>
      </c>
      <c r="CD80" s="67">
        <f>SUM(CA80-CC80)</f>
        <v>0</v>
      </c>
    </row>
    <row r="81" spans="2:82" ht="12">
      <c r="B81" s="143">
        <v>23</v>
      </c>
      <c r="C81" s="109"/>
      <c r="D81" s="107"/>
      <c r="E81" s="108"/>
      <c r="F81" s="109"/>
      <c r="G81" s="107" t="s">
        <v>59</v>
      </c>
      <c r="H81" s="108"/>
      <c r="I81" s="109"/>
      <c r="J81" s="110">
        <f>J80+$U$10*$X$10+$AL$10</f>
        <v>0.5277777777777772</v>
      </c>
      <c r="K81" s="111"/>
      <c r="L81" s="111"/>
      <c r="M81" s="111"/>
      <c r="N81" s="112"/>
      <c r="O81" s="147" t="str">
        <f>H70</f>
        <v>1. Gruppe C</v>
      </c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9" t="s">
        <v>20</v>
      </c>
      <c r="AF81" s="148" t="str">
        <f>H68</f>
        <v>1. Gruppe A</v>
      </c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82"/>
      <c r="AW81" s="183"/>
      <c r="AX81" s="184"/>
      <c r="AY81" s="9" t="s">
        <v>19</v>
      </c>
      <c r="AZ81" s="184"/>
      <c r="BA81" s="185"/>
      <c r="BB81" s="183"/>
      <c r="BC81" s="186"/>
      <c r="BE81" s="59" t="str">
        <f t="shared" si="5"/>
        <v>0</v>
      </c>
      <c r="BF81" s="60" t="s">
        <v>19</v>
      </c>
      <c r="BG81" s="59" t="str">
        <f t="shared" si="6"/>
        <v>0</v>
      </c>
      <c r="BH81" s="61" t="str">
        <f t="shared" si="7"/>
        <v>0</v>
      </c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 t="s">
        <v>19</v>
      </c>
      <c r="BV81" s="59" t="str">
        <f t="shared" si="8"/>
        <v>0</v>
      </c>
      <c r="BY81" s="53" t="str">
        <f>$AK$69</f>
        <v>1. Gruppe B</v>
      </c>
      <c r="BZ81" s="59">
        <f>SUM($BV$78+$BE$80)</f>
        <v>0</v>
      </c>
      <c r="CA81" s="57">
        <f>SUM($AZ$78+$AW$80)</f>
        <v>0</v>
      </c>
      <c r="CB81" s="65" t="s">
        <v>19</v>
      </c>
      <c r="CC81" s="66">
        <f>SUM($AW$78+$AZ$80)</f>
        <v>0</v>
      </c>
      <c r="CD81" s="67">
        <f>SUM(CA81-CC81)</f>
        <v>0</v>
      </c>
    </row>
    <row r="82" spans="2:82" ht="12.75" thickBot="1">
      <c r="B82" s="116">
        <v>24</v>
      </c>
      <c r="C82" s="117"/>
      <c r="D82" s="118"/>
      <c r="E82" s="119"/>
      <c r="F82" s="117"/>
      <c r="G82" s="118" t="s">
        <v>41</v>
      </c>
      <c r="H82" s="119"/>
      <c r="I82" s="117"/>
      <c r="J82" s="179">
        <f>J81+$U$10*$X$10+$AL$10</f>
        <v>0.5347222222222217</v>
      </c>
      <c r="K82" s="180"/>
      <c r="L82" s="180"/>
      <c r="M82" s="180"/>
      <c r="N82" s="181"/>
      <c r="O82" s="142" t="str">
        <f>AK70</f>
        <v>2. Gruppe C</v>
      </c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0" t="s">
        <v>20</v>
      </c>
      <c r="AF82" s="124" t="str">
        <f>AK68</f>
        <v>2. Gruppe A</v>
      </c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5"/>
      <c r="AW82" s="126"/>
      <c r="AX82" s="127"/>
      <c r="AY82" s="10" t="s">
        <v>19</v>
      </c>
      <c r="AZ82" s="127"/>
      <c r="BA82" s="128"/>
      <c r="BB82" s="126"/>
      <c r="BC82" s="129"/>
      <c r="BE82" s="59" t="str">
        <f t="shared" si="5"/>
        <v>0</v>
      </c>
      <c r="BF82" s="60" t="s">
        <v>19</v>
      </c>
      <c r="BG82" s="59" t="str">
        <f t="shared" si="6"/>
        <v>0</v>
      </c>
      <c r="BH82" s="61" t="str">
        <f t="shared" si="7"/>
        <v>0</v>
      </c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 t="s">
        <v>19</v>
      </c>
      <c r="BV82" s="59" t="str">
        <f t="shared" si="8"/>
        <v>0</v>
      </c>
      <c r="BY82" s="53" t="str">
        <f>$AK$70</f>
        <v>2. Gruppe C</v>
      </c>
      <c r="BZ82" s="59">
        <f>SUM($BV$80+$BE$82)</f>
        <v>0</v>
      </c>
      <c r="CA82" s="57">
        <f>SUM($AZ$80+$AW$82)</f>
        <v>0</v>
      </c>
      <c r="CB82" s="65" t="s">
        <v>19</v>
      </c>
      <c r="CC82" s="66">
        <f>SUM($AW$80+$AZ$82)</f>
        <v>0</v>
      </c>
      <c r="CD82" s="67">
        <f>SUM(CA82-CC82)</f>
        <v>0</v>
      </c>
    </row>
    <row r="83" spans="2:55" ht="12">
      <c r="B83" s="23"/>
      <c r="C83" s="23"/>
      <c r="D83" s="23"/>
      <c r="E83" s="23"/>
      <c r="F83" s="23"/>
      <c r="G83" s="23"/>
      <c r="H83" s="23"/>
      <c r="I83" s="23"/>
      <c r="J83" s="24"/>
      <c r="K83" s="24"/>
      <c r="L83" s="24"/>
      <c r="M83" s="24"/>
      <c r="N83" s="24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6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6"/>
      <c r="AX83" s="26"/>
      <c r="AY83" s="26"/>
      <c r="AZ83" s="26"/>
      <c r="BA83" s="26"/>
      <c r="BB83" s="26"/>
      <c r="BC83" s="26"/>
    </row>
    <row r="84" ht="12">
      <c r="B84" s="1" t="s">
        <v>63</v>
      </c>
    </row>
    <row r="85" ht="5.25" customHeight="1" thickBot="1"/>
    <row r="86" spans="2:55" ht="12.75" thickBot="1">
      <c r="B86" s="154" t="s">
        <v>58</v>
      </c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6"/>
      <c r="P86" s="154" t="s">
        <v>24</v>
      </c>
      <c r="Q86" s="155"/>
      <c r="R86" s="156"/>
      <c r="S86" s="154" t="s">
        <v>25</v>
      </c>
      <c r="T86" s="155"/>
      <c r="U86" s="155"/>
      <c r="V86" s="155"/>
      <c r="W86" s="156"/>
      <c r="X86" s="154" t="s">
        <v>26</v>
      </c>
      <c r="Y86" s="155"/>
      <c r="Z86" s="156"/>
      <c r="AA86" s="12"/>
      <c r="AB86" s="12"/>
      <c r="AC86" s="12"/>
      <c r="AD86" s="12"/>
      <c r="AE86" s="154" t="s">
        <v>33</v>
      </c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6"/>
      <c r="AS86" s="154" t="s">
        <v>24</v>
      </c>
      <c r="AT86" s="155"/>
      <c r="AU86" s="156"/>
      <c r="AV86" s="154" t="s">
        <v>25</v>
      </c>
      <c r="AW86" s="155"/>
      <c r="AX86" s="155"/>
      <c r="AY86" s="155"/>
      <c r="AZ86" s="156"/>
      <c r="BA86" s="154" t="s">
        <v>26</v>
      </c>
      <c r="BB86" s="155"/>
      <c r="BC86" s="156"/>
    </row>
    <row r="87" spans="2:55" ht="12">
      <c r="B87" s="167" t="s">
        <v>8</v>
      </c>
      <c r="C87" s="168"/>
      <c r="D87" s="198" t="str">
        <f>$BY$76</f>
        <v>1. Gruppe A</v>
      </c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9"/>
      <c r="P87" s="167">
        <f>$BZ$76</f>
        <v>0</v>
      </c>
      <c r="Q87" s="168"/>
      <c r="R87" s="172"/>
      <c r="S87" s="167">
        <f>$CA$76</f>
        <v>0</v>
      </c>
      <c r="T87" s="168"/>
      <c r="U87" s="13" t="s">
        <v>19</v>
      </c>
      <c r="V87" s="168">
        <f>$CC$76</f>
        <v>0</v>
      </c>
      <c r="W87" s="172"/>
      <c r="X87" s="169">
        <f>$CD$76</f>
        <v>0</v>
      </c>
      <c r="Y87" s="170"/>
      <c r="Z87" s="171"/>
      <c r="AA87" s="4"/>
      <c r="AB87" s="4"/>
      <c r="AC87" s="4"/>
      <c r="AD87" s="4"/>
      <c r="AE87" s="167" t="s">
        <v>8</v>
      </c>
      <c r="AF87" s="168"/>
      <c r="AG87" s="198" t="str">
        <f>$BY$80</f>
        <v>2. Gruppe A</v>
      </c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9"/>
      <c r="AS87" s="167">
        <f>$BZ$80</f>
        <v>0</v>
      </c>
      <c r="AT87" s="168"/>
      <c r="AU87" s="172"/>
      <c r="AV87" s="167">
        <f>$CA$80</f>
        <v>0</v>
      </c>
      <c r="AW87" s="168"/>
      <c r="AX87" s="13" t="s">
        <v>19</v>
      </c>
      <c r="AY87" s="168">
        <f>$CC$80</f>
        <v>0</v>
      </c>
      <c r="AZ87" s="172"/>
      <c r="BA87" s="169">
        <f>$CD$80</f>
        <v>0</v>
      </c>
      <c r="BB87" s="170"/>
      <c r="BC87" s="171"/>
    </row>
    <row r="88" spans="2:55" ht="12">
      <c r="B88" s="178" t="s">
        <v>9</v>
      </c>
      <c r="C88" s="133"/>
      <c r="D88" s="176" t="str">
        <f>$BY$77</f>
        <v>2. Gruppe B</v>
      </c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7"/>
      <c r="P88" s="178">
        <f>$BZ$77</f>
        <v>0</v>
      </c>
      <c r="Q88" s="133"/>
      <c r="R88" s="166"/>
      <c r="S88" s="178">
        <f>$CA$77</f>
        <v>0</v>
      </c>
      <c r="T88" s="133"/>
      <c r="U88" s="14" t="s">
        <v>19</v>
      </c>
      <c r="V88" s="133">
        <f>$CC$77</f>
        <v>0</v>
      </c>
      <c r="W88" s="166"/>
      <c r="X88" s="173">
        <f>$CD$77</f>
        <v>0</v>
      </c>
      <c r="Y88" s="174"/>
      <c r="Z88" s="175"/>
      <c r="AA88" s="4"/>
      <c r="AB88" s="4"/>
      <c r="AC88" s="4"/>
      <c r="AD88" s="4"/>
      <c r="AE88" s="178" t="s">
        <v>9</v>
      </c>
      <c r="AF88" s="133"/>
      <c r="AG88" s="176" t="str">
        <f>$BY$81</f>
        <v>1. Gruppe B</v>
      </c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7"/>
      <c r="AS88" s="178">
        <f>$BZ$81</f>
        <v>0</v>
      </c>
      <c r="AT88" s="133"/>
      <c r="AU88" s="166"/>
      <c r="AV88" s="178">
        <f>$CA$81</f>
        <v>0</v>
      </c>
      <c r="AW88" s="133"/>
      <c r="AX88" s="14" t="s">
        <v>19</v>
      </c>
      <c r="AY88" s="133">
        <f>$CC$81</f>
        <v>0</v>
      </c>
      <c r="AZ88" s="166"/>
      <c r="BA88" s="173">
        <f>$CD$81</f>
        <v>0</v>
      </c>
      <c r="BB88" s="174"/>
      <c r="BC88" s="175"/>
    </row>
    <row r="89" spans="2:55" ht="12.75" thickBot="1">
      <c r="B89" s="151" t="s">
        <v>10</v>
      </c>
      <c r="C89" s="152"/>
      <c r="D89" s="149" t="str">
        <f>$BY$78</f>
        <v>1. Gruppe C</v>
      </c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50"/>
      <c r="P89" s="151">
        <f>$BZ$78</f>
        <v>0</v>
      </c>
      <c r="Q89" s="152"/>
      <c r="R89" s="153"/>
      <c r="S89" s="151">
        <f>$CA$78</f>
        <v>0</v>
      </c>
      <c r="T89" s="152"/>
      <c r="U89" s="15" t="s">
        <v>19</v>
      </c>
      <c r="V89" s="152">
        <f>$CC$78</f>
        <v>0</v>
      </c>
      <c r="W89" s="153"/>
      <c r="X89" s="157">
        <f>$CD$78</f>
        <v>0</v>
      </c>
      <c r="Y89" s="158"/>
      <c r="Z89" s="159"/>
      <c r="AA89" s="4"/>
      <c r="AB89" s="4"/>
      <c r="AC89" s="4"/>
      <c r="AD89" s="4"/>
      <c r="AE89" s="151" t="s">
        <v>10</v>
      </c>
      <c r="AF89" s="152"/>
      <c r="AG89" s="149" t="str">
        <f>$BY$82</f>
        <v>2. Gruppe C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50"/>
      <c r="AS89" s="151">
        <f>$BZ$82</f>
        <v>0</v>
      </c>
      <c r="AT89" s="152"/>
      <c r="AU89" s="153"/>
      <c r="AV89" s="151">
        <f>$CA$82</f>
        <v>0</v>
      </c>
      <c r="AW89" s="152"/>
      <c r="AX89" s="15" t="s">
        <v>19</v>
      </c>
      <c r="AY89" s="152">
        <f>$CC$82</f>
        <v>0</v>
      </c>
      <c r="AZ89" s="153"/>
      <c r="BA89" s="157">
        <f>$CD$82</f>
        <v>0</v>
      </c>
      <c r="BB89" s="158"/>
      <c r="BC89" s="159"/>
    </row>
    <row r="90" spans="2:55" ht="12.75"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7"/>
      <c r="Q90" s="27"/>
      <c r="R90" s="27"/>
      <c r="S90" s="27"/>
      <c r="T90" s="27"/>
      <c r="U90" s="29"/>
      <c r="V90" s="27"/>
      <c r="W90" s="27"/>
      <c r="X90" s="30"/>
      <c r="Y90" s="30"/>
      <c r="Z90" s="30"/>
      <c r="AA90" s="4"/>
      <c r="AB90" s="4"/>
      <c r="AC90" s="4"/>
      <c r="AD90" s="4"/>
      <c r="AE90" s="27"/>
      <c r="AF90" s="27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7"/>
      <c r="AT90" s="27"/>
      <c r="AU90" s="27"/>
      <c r="AV90" s="27"/>
      <c r="AW90" s="27"/>
      <c r="AX90" s="29"/>
      <c r="AY90" s="27"/>
      <c r="AZ90" s="27"/>
      <c r="BA90" s="30"/>
      <c r="BB90" s="30"/>
      <c r="BC90" s="30"/>
    </row>
    <row r="91" ht="12.75">
      <c r="B91" s="1" t="s">
        <v>64</v>
      </c>
    </row>
    <row r="92" ht="6" customHeight="1"/>
    <row r="93" spans="1:56" ht="15">
      <c r="A93" s="2"/>
      <c r="B93" s="2"/>
      <c r="C93" s="2"/>
      <c r="D93" s="2"/>
      <c r="E93" s="2"/>
      <c r="F93" s="2"/>
      <c r="G93" s="6" t="s">
        <v>2</v>
      </c>
      <c r="H93" s="164">
        <f>J82+2*$Y$74*$AB$74+2*$AP$74</f>
        <v>0.5486111111111105</v>
      </c>
      <c r="I93" s="164"/>
      <c r="J93" s="164"/>
      <c r="K93" s="164"/>
      <c r="L93" s="164"/>
      <c r="M93" s="7" t="s">
        <v>3</v>
      </c>
      <c r="N93" s="2"/>
      <c r="O93" s="2"/>
      <c r="P93" s="2"/>
      <c r="Q93" s="2"/>
      <c r="R93" s="2"/>
      <c r="S93" s="2"/>
      <c r="T93" s="2"/>
      <c r="U93" s="6" t="s">
        <v>4</v>
      </c>
      <c r="V93" s="163">
        <v>1</v>
      </c>
      <c r="W93" s="163"/>
      <c r="X93" s="22" t="s">
        <v>29</v>
      </c>
      <c r="Y93" s="162">
        <v>0.00625</v>
      </c>
      <c r="Z93" s="162"/>
      <c r="AA93" s="162"/>
      <c r="AB93" s="162"/>
      <c r="AC93" s="162"/>
      <c r="AD93" s="7" t="s">
        <v>5</v>
      </c>
      <c r="AE93" s="2"/>
      <c r="AF93" s="2"/>
      <c r="AG93" s="2"/>
      <c r="AH93" s="2"/>
      <c r="AI93" s="2"/>
      <c r="AJ93" s="2"/>
      <c r="AK93" s="6" t="s">
        <v>6</v>
      </c>
      <c r="AL93" s="162">
        <v>0.0006944444444444445</v>
      </c>
      <c r="AM93" s="162"/>
      <c r="AN93" s="162"/>
      <c r="AO93" s="162"/>
      <c r="AP93" s="162"/>
      <c r="AQ93" s="7" t="s">
        <v>5</v>
      </c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ht="6" customHeight="1" thickBot="1"/>
    <row r="95" spans="2:55" ht="19.5" customHeight="1" thickBot="1">
      <c r="B95" s="160" t="s">
        <v>14</v>
      </c>
      <c r="C95" s="161"/>
      <c r="D95" s="160"/>
      <c r="E95" s="161"/>
      <c r="F95" s="161"/>
      <c r="G95" s="161"/>
      <c r="H95" s="161"/>
      <c r="I95" s="165"/>
      <c r="J95" s="160" t="s">
        <v>17</v>
      </c>
      <c r="K95" s="161"/>
      <c r="L95" s="161"/>
      <c r="M95" s="161"/>
      <c r="N95" s="165"/>
      <c r="O95" s="161" t="s">
        <v>44</v>
      </c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0" t="s">
        <v>21</v>
      </c>
      <c r="AX95" s="161"/>
      <c r="AY95" s="161"/>
      <c r="AZ95" s="161"/>
      <c r="BA95" s="165"/>
      <c r="BB95" s="161"/>
      <c r="BC95" s="165"/>
    </row>
    <row r="96" spans="2:55" ht="18" customHeight="1">
      <c r="B96" s="215">
        <v>25</v>
      </c>
      <c r="C96" s="217"/>
      <c r="D96" s="215"/>
      <c r="E96" s="216"/>
      <c r="F96" s="216"/>
      <c r="G96" s="216"/>
      <c r="H96" s="216"/>
      <c r="I96" s="217"/>
      <c r="J96" s="225">
        <f>$H$93</f>
        <v>0.5486111111111105</v>
      </c>
      <c r="K96" s="226"/>
      <c r="L96" s="226"/>
      <c r="M96" s="226"/>
      <c r="N96" s="227"/>
      <c r="O96" s="234">
        <f>IF(ISBLANK(AZ81),"",$D$88)</f>
      </c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18" t="s">
        <v>20</v>
      </c>
      <c r="AF96" s="235">
        <f>IF(ISBLANK(AZ82),"",$AG$88)</f>
      </c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6"/>
      <c r="AW96" s="237"/>
      <c r="AX96" s="221"/>
      <c r="AY96" s="221" t="s">
        <v>19</v>
      </c>
      <c r="AZ96" s="221"/>
      <c r="BA96" s="223"/>
      <c r="BB96" s="215"/>
      <c r="BC96" s="217"/>
    </row>
    <row r="97" spans="2:121" s="17" customFormat="1" ht="12" customHeight="1" thickBot="1">
      <c r="B97" s="218"/>
      <c r="C97" s="220"/>
      <c r="D97" s="218"/>
      <c r="E97" s="219"/>
      <c r="F97" s="219"/>
      <c r="G97" s="219"/>
      <c r="H97" s="219"/>
      <c r="I97" s="220"/>
      <c r="J97" s="228"/>
      <c r="K97" s="229"/>
      <c r="L97" s="229"/>
      <c r="M97" s="229"/>
      <c r="N97" s="230"/>
      <c r="O97" s="231" t="s">
        <v>60</v>
      </c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19"/>
      <c r="AF97" s="232" t="s">
        <v>42</v>
      </c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3"/>
      <c r="AW97" s="238"/>
      <c r="AX97" s="222"/>
      <c r="AY97" s="222"/>
      <c r="AZ97" s="222"/>
      <c r="BA97" s="224"/>
      <c r="BB97" s="218"/>
      <c r="BC97" s="220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3"/>
      <c r="BW97" s="83"/>
      <c r="BX97" s="82"/>
      <c r="BY97" s="82"/>
      <c r="BZ97" s="82"/>
      <c r="CA97" s="82"/>
      <c r="CB97" s="82"/>
      <c r="CC97" s="84"/>
      <c r="CD97" s="84"/>
      <c r="CE97" s="84"/>
      <c r="CF97" s="84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</row>
    <row r="98" ht="3.75" customHeight="1" thickBot="1"/>
    <row r="99" spans="2:55" ht="19.5" customHeight="1" thickBot="1">
      <c r="B99" s="160" t="s">
        <v>14</v>
      </c>
      <c r="C99" s="161"/>
      <c r="D99" s="160"/>
      <c r="E99" s="161"/>
      <c r="F99" s="161"/>
      <c r="G99" s="161"/>
      <c r="H99" s="161"/>
      <c r="I99" s="165"/>
      <c r="J99" s="160" t="s">
        <v>17</v>
      </c>
      <c r="K99" s="161"/>
      <c r="L99" s="161"/>
      <c r="M99" s="161"/>
      <c r="N99" s="165"/>
      <c r="O99" s="161" t="s">
        <v>45</v>
      </c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0" t="s">
        <v>21</v>
      </c>
      <c r="AX99" s="161"/>
      <c r="AY99" s="161"/>
      <c r="AZ99" s="161"/>
      <c r="BA99" s="165"/>
      <c r="BB99" s="161"/>
      <c r="BC99" s="165"/>
    </row>
    <row r="100" spans="2:55" ht="18" customHeight="1">
      <c r="B100" s="215">
        <v>26</v>
      </c>
      <c r="C100" s="217"/>
      <c r="D100" s="215"/>
      <c r="E100" s="216"/>
      <c r="F100" s="216"/>
      <c r="G100" s="216"/>
      <c r="H100" s="216"/>
      <c r="I100" s="217"/>
      <c r="J100" s="225">
        <f>J$96+V$93*Y$93+AL$93</f>
        <v>0.5555555555555549</v>
      </c>
      <c r="K100" s="226"/>
      <c r="L100" s="226"/>
      <c r="M100" s="226"/>
      <c r="N100" s="227"/>
      <c r="O100" s="234">
        <f>IF(ISBLANK(AZ81),"",$D$87)</f>
      </c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18" t="s">
        <v>20</v>
      </c>
      <c r="AF100" s="235">
        <f>IF(ISBLANK(AZ82),"",AG87)</f>
      </c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235"/>
      <c r="AU100" s="235"/>
      <c r="AV100" s="236"/>
      <c r="AW100" s="237"/>
      <c r="AX100" s="221"/>
      <c r="AY100" s="221" t="s">
        <v>19</v>
      </c>
      <c r="AZ100" s="221"/>
      <c r="BA100" s="223"/>
      <c r="BB100" s="215"/>
      <c r="BC100" s="217"/>
    </row>
    <row r="101" spans="2:55" ht="12" customHeight="1" thickBot="1">
      <c r="B101" s="218"/>
      <c r="C101" s="220"/>
      <c r="D101" s="218"/>
      <c r="E101" s="219"/>
      <c r="F101" s="219"/>
      <c r="G101" s="219"/>
      <c r="H101" s="219"/>
      <c r="I101" s="220"/>
      <c r="J101" s="228"/>
      <c r="K101" s="229"/>
      <c r="L101" s="229"/>
      <c r="M101" s="229"/>
      <c r="N101" s="230"/>
      <c r="O101" s="231" t="s">
        <v>61</v>
      </c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19"/>
      <c r="AF101" s="232" t="s">
        <v>43</v>
      </c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3"/>
      <c r="AW101" s="238"/>
      <c r="AX101" s="222"/>
      <c r="AY101" s="222"/>
      <c r="AZ101" s="222"/>
      <c r="BA101" s="224"/>
      <c r="BB101" s="218"/>
      <c r="BC101" s="220"/>
    </row>
    <row r="102" ht="9" customHeight="1"/>
    <row r="103" spans="2:102" ht="12">
      <c r="B103" s="1" t="s">
        <v>65</v>
      </c>
      <c r="BD103"/>
      <c r="BE103" s="35"/>
      <c r="BF103" s="35"/>
      <c r="BG103" s="35"/>
      <c r="BH103" s="35"/>
      <c r="BI103" s="35"/>
      <c r="BJ103" s="35"/>
      <c r="BK103" s="35"/>
      <c r="BL103" s="35"/>
      <c r="BM103" s="36"/>
      <c r="BN103" s="36"/>
      <c r="BO103" s="36"/>
      <c r="BP103" s="36"/>
      <c r="BQ103" s="36"/>
      <c r="BR103" s="36"/>
      <c r="BS103" s="36"/>
      <c r="BT103" s="36"/>
      <c r="BU103" s="36"/>
      <c r="BV103" s="37"/>
      <c r="BW103" s="37"/>
      <c r="BX103" s="37"/>
      <c r="BY103" s="37"/>
      <c r="BZ103" s="37"/>
      <c r="CA103" s="37"/>
      <c r="CB103" s="37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</row>
    <row r="104" spans="56:102" ht="6" customHeight="1" thickBot="1">
      <c r="BD104"/>
      <c r="BM104" s="39"/>
      <c r="BN104" s="39"/>
      <c r="BO104" s="39"/>
      <c r="BP104" s="39"/>
      <c r="BQ104" s="39"/>
      <c r="BR104" s="39"/>
      <c r="BS104" s="39"/>
      <c r="BT104" s="39"/>
      <c r="BU104" s="39"/>
      <c r="BV104" s="37"/>
      <c r="BW104" s="37"/>
      <c r="BX104" s="37"/>
      <c r="BY104" s="37"/>
      <c r="BZ104" s="37"/>
      <c r="CA104" s="37"/>
      <c r="CB104" s="37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</row>
    <row r="105" spans="9:102" ht="25.5" customHeight="1">
      <c r="I105" s="101" t="s">
        <v>8</v>
      </c>
      <c r="J105" s="100"/>
      <c r="K105" s="100"/>
      <c r="L105" s="40"/>
      <c r="M105" s="98" t="str">
        <f>IF(ISBLANK($AZ$100)," ",IF($AW$100&gt;$AZ$100,$O$100,IF($AZ$100&gt;$AW$100,$AF$100)))</f>
        <v> </v>
      </c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9"/>
      <c r="BD105"/>
      <c r="BM105" s="39"/>
      <c r="BN105" s="39"/>
      <c r="BO105" s="39"/>
      <c r="BP105" s="39"/>
      <c r="BQ105" s="39"/>
      <c r="BR105" s="39"/>
      <c r="BS105" s="39"/>
      <c r="BT105" s="39"/>
      <c r="BU105" s="39"/>
      <c r="BV105" s="37"/>
      <c r="BW105" s="37"/>
      <c r="BX105" s="37"/>
      <c r="BY105" s="37"/>
      <c r="BZ105" s="37"/>
      <c r="CA105" s="37"/>
      <c r="CB105" s="37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</row>
    <row r="106" spans="9:102" ht="25.5" customHeight="1">
      <c r="I106" s="113" t="s">
        <v>9</v>
      </c>
      <c r="J106" s="114"/>
      <c r="K106" s="114"/>
      <c r="L106" s="41"/>
      <c r="M106" s="115" t="str">
        <f>IF(ISBLANK($AZ$100)," ",IF($AW$100&lt;$AZ$100,$O$100,IF($AZ$100&lt;$AW$100,$AF$100)))</f>
        <v> </v>
      </c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02"/>
      <c r="BD106"/>
      <c r="BM106" s="39"/>
      <c r="BN106" s="39"/>
      <c r="BO106" s="39"/>
      <c r="BP106" s="39"/>
      <c r="BQ106" s="39"/>
      <c r="BR106" s="39"/>
      <c r="BS106" s="39"/>
      <c r="BT106" s="39"/>
      <c r="BU106" s="39"/>
      <c r="BV106" s="37"/>
      <c r="BW106" s="37"/>
      <c r="BX106" s="37"/>
      <c r="BY106" s="37"/>
      <c r="BZ106" s="37"/>
      <c r="CA106" s="37"/>
      <c r="CB106" s="37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</row>
    <row r="107" spans="9:102" ht="25.5" customHeight="1">
      <c r="I107" s="113" t="s">
        <v>10</v>
      </c>
      <c r="J107" s="114"/>
      <c r="K107" s="114"/>
      <c r="L107" s="42"/>
      <c r="M107" s="115" t="str">
        <f>IF(ISBLANK($AZ$96)," ",IF($AW$96&gt;$AZ$96,$O$96,IF($AZ$96&gt;$AW$96,$AF$96)))</f>
        <v> </v>
      </c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02"/>
      <c r="BD107"/>
      <c r="BM107" s="39"/>
      <c r="BN107" s="39"/>
      <c r="BO107" s="39"/>
      <c r="BP107" s="39"/>
      <c r="BQ107" s="39"/>
      <c r="BR107" s="39"/>
      <c r="BS107" s="39"/>
      <c r="BT107" s="39"/>
      <c r="BU107" s="39"/>
      <c r="BV107" s="37"/>
      <c r="BW107" s="37"/>
      <c r="BX107" s="37"/>
      <c r="BY107" s="37"/>
      <c r="BZ107" s="37"/>
      <c r="CA107" s="37"/>
      <c r="CB107" s="37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</row>
    <row r="108" spans="9:102" ht="25.5" customHeight="1" thickBot="1">
      <c r="I108" s="103" t="s">
        <v>11</v>
      </c>
      <c r="J108" s="104"/>
      <c r="K108" s="104"/>
      <c r="L108" s="43"/>
      <c r="M108" s="105" t="str">
        <f>IF(ISBLANK($AZ$96)," ",IF($AW$96&lt;$AZ$96,$O$96,IF($AZ$96&lt;$AW$96,$AF$96)))</f>
        <v> </v>
      </c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6"/>
      <c r="BD108"/>
      <c r="BM108" s="39"/>
      <c r="BN108" s="39"/>
      <c r="BO108" s="39"/>
      <c r="BP108" s="39"/>
      <c r="BQ108" s="39"/>
      <c r="BR108" s="39"/>
      <c r="BS108" s="39"/>
      <c r="BT108" s="39"/>
      <c r="BU108" s="39"/>
      <c r="BV108" s="37"/>
      <c r="BW108" s="37"/>
      <c r="BX108" s="37"/>
      <c r="BY108" s="37"/>
      <c r="BZ108" s="37"/>
      <c r="CA108" s="37"/>
      <c r="CB108" s="37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</row>
  </sheetData>
  <mergeCells count="484">
    <mergeCell ref="A2:AP2"/>
    <mergeCell ref="A3:AP3"/>
    <mergeCell ref="CA51:CC51"/>
    <mergeCell ref="AL57:AN57"/>
    <mergeCell ref="V55:W55"/>
    <mergeCell ref="X55:Z55"/>
    <mergeCell ref="V54:W54"/>
    <mergeCell ref="X54:Z54"/>
    <mergeCell ref="AY55:AZ55"/>
    <mergeCell ref="BA55:BC55"/>
    <mergeCell ref="AL61:AN61"/>
    <mergeCell ref="P61:Q61"/>
    <mergeCell ref="R61:AC61"/>
    <mergeCell ref="AD61:AF61"/>
    <mergeCell ref="AG61:AH61"/>
    <mergeCell ref="AJ61:AK61"/>
    <mergeCell ref="AJ58:AK58"/>
    <mergeCell ref="AD58:AF58"/>
    <mergeCell ref="AG58:AH58"/>
    <mergeCell ref="AD57:AF57"/>
    <mergeCell ref="AG57:AK57"/>
    <mergeCell ref="AL60:AN60"/>
    <mergeCell ref="AD59:AF59"/>
    <mergeCell ref="AG59:AH59"/>
    <mergeCell ref="AJ59:AK59"/>
    <mergeCell ref="AL59:AN59"/>
    <mergeCell ref="AD60:AF60"/>
    <mergeCell ref="AG60:AH60"/>
    <mergeCell ref="AJ60:AK60"/>
    <mergeCell ref="AL58:AN58"/>
    <mergeCell ref="P21:AN21"/>
    <mergeCell ref="P22:Q22"/>
    <mergeCell ref="R22:AL22"/>
    <mergeCell ref="AM22:AN22"/>
    <mergeCell ref="P23:Q23"/>
    <mergeCell ref="R23:AL23"/>
    <mergeCell ref="AM23:AN23"/>
    <mergeCell ref="P58:Q58"/>
    <mergeCell ref="P57:AC57"/>
    <mergeCell ref="AE55:AF55"/>
    <mergeCell ref="AG55:AR55"/>
    <mergeCell ref="AV55:AW55"/>
    <mergeCell ref="AS55:AU55"/>
    <mergeCell ref="B55:C55"/>
    <mergeCell ref="D55:O55"/>
    <mergeCell ref="P55:R55"/>
    <mergeCell ref="S55:T55"/>
    <mergeCell ref="B52:C52"/>
    <mergeCell ref="D52:O52"/>
    <mergeCell ref="P52:R52"/>
    <mergeCell ref="B54:C54"/>
    <mergeCell ref="D54:O54"/>
    <mergeCell ref="P54:R54"/>
    <mergeCell ref="B53:C53"/>
    <mergeCell ref="D53:O53"/>
    <mergeCell ref="P53:R53"/>
    <mergeCell ref="S53:T53"/>
    <mergeCell ref="S52:T52"/>
    <mergeCell ref="V52:W52"/>
    <mergeCell ref="P60:Q60"/>
    <mergeCell ref="R60:AC60"/>
    <mergeCell ref="X52:Z52"/>
    <mergeCell ref="V53:W53"/>
    <mergeCell ref="X53:Z53"/>
    <mergeCell ref="S54:T54"/>
    <mergeCell ref="R58:AC58"/>
    <mergeCell ref="B89:C89"/>
    <mergeCell ref="D89:O89"/>
    <mergeCell ref="AE52:AF52"/>
    <mergeCell ref="AG52:AR52"/>
    <mergeCell ref="AE53:AF53"/>
    <mergeCell ref="AG53:AR53"/>
    <mergeCell ref="AE54:AF54"/>
    <mergeCell ref="AG54:AR54"/>
    <mergeCell ref="P59:Q59"/>
    <mergeCell ref="R59:AC59"/>
    <mergeCell ref="B51:O51"/>
    <mergeCell ref="P51:R51"/>
    <mergeCell ref="S51:W51"/>
    <mergeCell ref="X51:Z51"/>
    <mergeCell ref="AF47:AV47"/>
    <mergeCell ref="AW47:AX47"/>
    <mergeCell ref="AZ47:BA47"/>
    <mergeCell ref="BB47:BC47"/>
    <mergeCell ref="D47:F47"/>
    <mergeCell ref="G47:I47"/>
    <mergeCell ref="J47:N47"/>
    <mergeCell ref="O47:AD47"/>
    <mergeCell ref="AZ45:BA45"/>
    <mergeCell ref="BB45:BC45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J45:N45"/>
    <mergeCell ref="O45:AD45"/>
    <mergeCell ref="AF45:AV45"/>
    <mergeCell ref="AW45:AX45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J43:N43"/>
    <mergeCell ref="O43:AD43"/>
    <mergeCell ref="AF43:AV43"/>
    <mergeCell ref="AW43:AX43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J41:N41"/>
    <mergeCell ref="O41:AD41"/>
    <mergeCell ref="AF41:AV41"/>
    <mergeCell ref="AW41:AX41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AW37:AX37"/>
    <mergeCell ref="D39:F39"/>
    <mergeCell ref="G39:I39"/>
    <mergeCell ref="J39:N39"/>
    <mergeCell ref="O39:AD39"/>
    <mergeCell ref="AF39:AV39"/>
    <mergeCell ref="AW39:AX39"/>
    <mergeCell ref="D38:F38"/>
    <mergeCell ref="G38:I38"/>
    <mergeCell ref="D37:F37"/>
    <mergeCell ref="BB36:BC36"/>
    <mergeCell ref="AZ38:BA38"/>
    <mergeCell ref="BB38:BC38"/>
    <mergeCell ref="J37:N37"/>
    <mergeCell ref="O37:AD37"/>
    <mergeCell ref="AF37:AV37"/>
    <mergeCell ref="J38:N38"/>
    <mergeCell ref="O38:AD38"/>
    <mergeCell ref="AF38:AV38"/>
    <mergeCell ref="AW38:AX38"/>
    <mergeCell ref="O36:AD36"/>
    <mergeCell ref="AF36:AV36"/>
    <mergeCell ref="AW36:AX36"/>
    <mergeCell ref="AZ36:BA36"/>
    <mergeCell ref="AZ37:BA37"/>
    <mergeCell ref="BB37:BC37"/>
    <mergeCell ref="D35:F35"/>
    <mergeCell ref="G35:I35"/>
    <mergeCell ref="J35:N35"/>
    <mergeCell ref="O35:AD35"/>
    <mergeCell ref="D36:F36"/>
    <mergeCell ref="G36:I36"/>
    <mergeCell ref="BB35:BC35"/>
    <mergeCell ref="J36:N36"/>
    <mergeCell ref="J34:N34"/>
    <mergeCell ref="O34:AD34"/>
    <mergeCell ref="AF34:AV34"/>
    <mergeCell ref="AW34:AX34"/>
    <mergeCell ref="J32:N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O32:AD32"/>
    <mergeCell ref="AF32:AV32"/>
    <mergeCell ref="AW32:AX32"/>
    <mergeCell ref="AZ32:BA32"/>
    <mergeCell ref="D34:F34"/>
    <mergeCell ref="G34:I34"/>
    <mergeCell ref="D32:F32"/>
    <mergeCell ref="G32:I32"/>
    <mergeCell ref="G37:I37"/>
    <mergeCell ref="B44:C44"/>
    <mergeCell ref="B45:C45"/>
    <mergeCell ref="B46:C46"/>
    <mergeCell ref="D41:F41"/>
    <mergeCell ref="G41:I41"/>
    <mergeCell ref="D43:F43"/>
    <mergeCell ref="G43:I43"/>
    <mergeCell ref="D45:F45"/>
    <mergeCell ref="G45:I45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B29:BC29"/>
    <mergeCell ref="AW29:BA29"/>
    <mergeCell ref="J29:N29"/>
    <mergeCell ref="O29:AV29"/>
    <mergeCell ref="AF30:AV30"/>
    <mergeCell ref="B30:C30"/>
    <mergeCell ref="D30:F30"/>
    <mergeCell ref="G30:I30"/>
    <mergeCell ref="J30:N30"/>
    <mergeCell ref="Y19:Z19"/>
    <mergeCell ref="D17:X17"/>
    <mergeCell ref="D18:X18"/>
    <mergeCell ref="AM24:AN24"/>
    <mergeCell ref="AE17:AF17"/>
    <mergeCell ref="AE18:AF18"/>
    <mergeCell ref="Y17:Z17"/>
    <mergeCell ref="Y18:Z18"/>
    <mergeCell ref="P24:Q24"/>
    <mergeCell ref="R24:AL24"/>
    <mergeCell ref="B16:C16"/>
    <mergeCell ref="AE16:AF16"/>
    <mergeCell ref="Y16:Z16"/>
    <mergeCell ref="B17:C17"/>
    <mergeCell ref="D16:X16"/>
    <mergeCell ref="B32:C32"/>
    <mergeCell ref="B18:C18"/>
    <mergeCell ref="B19:C19"/>
    <mergeCell ref="D19:X19"/>
    <mergeCell ref="O30:AD30"/>
    <mergeCell ref="B29:C29"/>
    <mergeCell ref="G29:I29"/>
    <mergeCell ref="D29:F29"/>
    <mergeCell ref="D31:F31"/>
    <mergeCell ref="G31:I31"/>
    <mergeCell ref="B31:C31"/>
    <mergeCell ref="O31:AD31"/>
    <mergeCell ref="AF31:AV31"/>
    <mergeCell ref="J31:N31"/>
    <mergeCell ref="B33:C33"/>
    <mergeCell ref="B34:C34"/>
    <mergeCell ref="B35:C35"/>
    <mergeCell ref="BB16:BC16"/>
    <mergeCell ref="BB18:BC18"/>
    <mergeCell ref="AG19:BA19"/>
    <mergeCell ref="BB19:BC19"/>
    <mergeCell ref="BB17:BC17"/>
    <mergeCell ref="AG18:BA18"/>
    <mergeCell ref="BB30:BC30"/>
    <mergeCell ref="AW30:AX30"/>
    <mergeCell ref="AZ30:BA30"/>
    <mergeCell ref="AW31:AX31"/>
    <mergeCell ref="AZ31:BA31"/>
    <mergeCell ref="BB31:BC31"/>
    <mergeCell ref="AE51:AR51"/>
    <mergeCell ref="AS51:AU51"/>
    <mergeCell ref="AV51:AZ51"/>
    <mergeCell ref="BA51:BC51"/>
    <mergeCell ref="AZ34:BA34"/>
    <mergeCell ref="BB34:BC34"/>
    <mergeCell ref="AF35:AV35"/>
    <mergeCell ref="AW35:AX35"/>
    <mergeCell ref="AZ35:BA35"/>
    <mergeCell ref="O97:AD97"/>
    <mergeCell ref="AF97:AV97"/>
    <mergeCell ref="BB95:BC95"/>
    <mergeCell ref="O96:AD96"/>
    <mergeCell ref="AF96:AV96"/>
    <mergeCell ref="BB96:BC97"/>
    <mergeCell ref="AW96:AX97"/>
    <mergeCell ref="AZ96:BA97"/>
    <mergeCell ref="AY96:AY97"/>
    <mergeCell ref="AW95:BA95"/>
    <mergeCell ref="B96:C97"/>
    <mergeCell ref="J96:N97"/>
    <mergeCell ref="BB100:BC101"/>
    <mergeCell ref="O101:AD101"/>
    <mergeCell ref="AF101:AV101"/>
    <mergeCell ref="O100:AD100"/>
    <mergeCell ref="AF100:AV100"/>
    <mergeCell ref="AW100:AX101"/>
    <mergeCell ref="O99:AV99"/>
    <mergeCell ref="AW99:BA99"/>
    <mergeCell ref="BB99:BC99"/>
    <mergeCell ref="B99:C99"/>
    <mergeCell ref="J99:N99"/>
    <mergeCell ref="AY100:AY101"/>
    <mergeCell ref="AZ100:BA101"/>
    <mergeCell ref="B100:C101"/>
    <mergeCell ref="J100:N101"/>
    <mergeCell ref="D96:I97"/>
    <mergeCell ref="D99:I99"/>
    <mergeCell ref="D100:I101"/>
    <mergeCell ref="U10:V10"/>
    <mergeCell ref="B15:Z15"/>
    <mergeCell ref="B76:C76"/>
    <mergeCell ref="J80:N80"/>
    <mergeCell ref="B88:C88"/>
    <mergeCell ref="D88:O88"/>
    <mergeCell ref="P88:R88"/>
    <mergeCell ref="Y6:AF6"/>
    <mergeCell ref="B8:AM8"/>
    <mergeCell ref="X10:AB10"/>
    <mergeCell ref="H10:L10"/>
    <mergeCell ref="A4:AP4"/>
    <mergeCell ref="P25:Q25"/>
    <mergeCell ref="R25:AL25"/>
    <mergeCell ref="AM25:AN25"/>
    <mergeCell ref="AL10:AP10"/>
    <mergeCell ref="AG17:BA17"/>
    <mergeCell ref="AG16:BA16"/>
    <mergeCell ref="AE19:AF19"/>
    <mergeCell ref="AE15:BC15"/>
    <mergeCell ref="M6:T6"/>
    <mergeCell ref="BA86:BC86"/>
    <mergeCell ref="B87:C87"/>
    <mergeCell ref="D87:O87"/>
    <mergeCell ref="P87:R87"/>
    <mergeCell ref="S87:T87"/>
    <mergeCell ref="AE87:AF87"/>
    <mergeCell ref="AG87:AR87"/>
    <mergeCell ref="AS87:AU87"/>
    <mergeCell ref="AY87:AZ87"/>
    <mergeCell ref="BA87:BC87"/>
    <mergeCell ref="AK68:BC68"/>
    <mergeCell ref="B70:E70"/>
    <mergeCell ref="F70:G70"/>
    <mergeCell ref="H70:Z70"/>
    <mergeCell ref="AE69:AH69"/>
    <mergeCell ref="AI69:AJ69"/>
    <mergeCell ref="AK69:BC69"/>
    <mergeCell ref="B69:E69"/>
    <mergeCell ref="F69:G69"/>
    <mergeCell ref="H69:Z69"/>
    <mergeCell ref="AB74:AF74"/>
    <mergeCell ref="AI68:AJ68"/>
    <mergeCell ref="AE68:AH68"/>
    <mergeCell ref="B68:E68"/>
    <mergeCell ref="F68:G68"/>
    <mergeCell ref="H68:Z68"/>
    <mergeCell ref="AI70:AJ70"/>
    <mergeCell ref="AK70:BC70"/>
    <mergeCell ref="CA75:CC75"/>
    <mergeCell ref="D76:F76"/>
    <mergeCell ref="G76:I76"/>
    <mergeCell ref="J76:N76"/>
    <mergeCell ref="AE70:AH70"/>
    <mergeCell ref="L74:P74"/>
    <mergeCell ref="Y74:Z74"/>
    <mergeCell ref="AP74:AT74"/>
    <mergeCell ref="O76:AV76"/>
    <mergeCell ref="AW76:BA76"/>
    <mergeCell ref="BB76:BC76"/>
    <mergeCell ref="B77:C77"/>
    <mergeCell ref="D77:F77"/>
    <mergeCell ref="G77:I77"/>
    <mergeCell ref="J77:N77"/>
    <mergeCell ref="O77:AD77"/>
    <mergeCell ref="AF77:AV77"/>
    <mergeCell ref="AW77:AX77"/>
    <mergeCell ref="AZ77:BA77"/>
    <mergeCell ref="BB77:BC77"/>
    <mergeCell ref="B78:C78"/>
    <mergeCell ref="D78:F78"/>
    <mergeCell ref="G78:I78"/>
    <mergeCell ref="J78:N78"/>
    <mergeCell ref="O78:AD78"/>
    <mergeCell ref="AF78:AV78"/>
    <mergeCell ref="AW78:AX78"/>
    <mergeCell ref="AZ78:BA78"/>
    <mergeCell ref="O79:AD79"/>
    <mergeCell ref="AF79:AV79"/>
    <mergeCell ref="AW79:AX79"/>
    <mergeCell ref="AZ79:BA79"/>
    <mergeCell ref="B79:C79"/>
    <mergeCell ref="D79:F79"/>
    <mergeCell ref="G79:I79"/>
    <mergeCell ref="J79:N79"/>
    <mergeCell ref="AW81:AX81"/>
    <mergeCell ref="AZ81:BA81"/>
    <mergeCell ref="BB81:BC81"/>
    <mergeCell ref="BB78:BC78"/>
    <mergeCell ref="BB79:BC79"/>
    <mergeCell ref="D82:F82"/>
    <mergeCell ref="G82:I82"/>
    <mergeCell ref="J82:N82"/>
    <mergeCell ref="AF81:AV81"/>
    <mergeCell ref="B86:O86"/>
    <mergeCell ref="S86:W86"/>
    <mergeCell ref="AE86:AR86"/>
    <mergeCell ref="AV86:AZ86"/>
    <mergeCell ref="AY89:AZ89"/>
    <mergeCell ref="X87:Z87"/>
    <mergeCell ref="V87:W87"/>
    <mergeCell ref="BA88:BC88"/>
    <mergeCell ref="AG88:AR88"/>
    <mergeCell ref="AS88:AU88"/>
    <mergeCell ref="AV88:AW88"/>
    <mergeCell ref="V88:W88"/>
    <mergeCell ref="X88:Z88"/>
    <mergeCell ref="AE88:AF88"/>
    <mergeCell ref="AV87:AW87"/>
    <mergeCell ref="AV89:AW89"/>
    <mergeCell ref="P89:R89"/>
    <mergeCell ref="S89:T89"/>
    <mergeCell ref="V89:W89"/>
    <mergeCell ref="X89:Z89"/>
    <mergeCell ref="S88:T88"/>
    <mergeCell ref="B95:C95"/>
    <mergeCell ref="Y93:AC93"/>
    <mergeCell ref="V93:W93"/>
    <mergeCell ref="H93:L93"/>
    <mergeCell ref="O95:AV95"/>
    <mergeCell ref="J95:N95"/>
    <mergeCell ref="D95:I95"/>
    <mergeCell ref="AL93:AP93"/>
    <mergeCell ref="AG89:AR89"/>
    <mergeCell ref="AS89:AU89"/>
    <mergeCell ref="BA54:BC54"/>
    <mergeCell ref="P86:R86"/>
    <mergeCell ref="X86:Z86"/>
    <mergeCell ref="AS86:AU86"/>
    <mergeCell ref="O82:AD82"/>
    <mergeCell ref="BA89:BC89"/>
    <mergeCell ref="AE89:AF89"/>
    <mergeCell ref="AY88:AZ88"/>
    <mergeCell ref="AS53:AU53"/>
    <mergeCell ref="AV53:AW53"/>
    <mergeCell ref="AS52:AU52"/>
    <mergeCell ref="AY52:AZ52"/>
    <mergeCell ref="AF82:AV82"/>
    <mergeCell ref="AW82:AX82"/>
    <mergeCell ref="AZ82:BA82"/>
    <mergeCell ref="B64:BC64"/>
    <mergeCell ref="O80:AD80"/>
    <mergeCell ref="B81:C81"/>
    <mergeCell ref="D81:F81"/>
    <mergeCell ref="O81:AD81"/>
    <mergeCell ref="BB82:BC82"/>
    <mergeCell ref="B82:C82"/>
    <mergeCell ref="CA30:CC30"/>
    <mergeCell ref="CA36:CC36"/>
    <mergeCell ref="CA42:CC42"/>
    <mergeCell ref="AS54:AU54"/>
    <mergeCell ref="AV54:AW54"/>
    <mergeCell ref="AV52:AW52"/>
    <mergeCell ref="AY54:AZ54"/>
    <mergeCell ref="BA52:BC52"/>
    <mergeCell ref="AY53:AZ53"/>
    <mergeCell ref="BA53:BC53"/>
    <mergeCell ref="B80:C80"/>
    <mergeCell ref="D80:F80"/>
    <mergeCell ref="CA79:CC79"/>
    <mergeCell ref="AE67:BC67"/>
    <mergeCell ref="B67:Z67"/>
    <mergeCell ref="AF80:AV80"/>
    <mergeCell ref="AW80:AX80"/>
    <mergeCell ref="AZ80:BA80"/>
    <mergeCell ref="BB80:BC80"/>
    <mergeCell ref="G80:I80"/>
    <mergeCell ref="I108:K108"/>
    <mergeCell ref="M108:AV108"/>
    <mergeCell ref="G81:I81"/>
    <mergeCell ref="J81:N81"/>
    <mergeCell ref="I107:K107"/>
    <mergeCell ref="M107:AV107"/>
    <mergeCell ref="I105:K105"/>
    <mergeCell ref="M105:AV105"/>
    <mergeCell ref="I106:K106"/>
    <mergeCell ref="M106:AV106"/>
  </mergeCells>
  <printOptions/>
  <pageMargins left="0.3937007874015748" right="0.3937007874015748" top="0.3937007874015748" bottom="0.3937007874015748" header="0" footer="0"/>
  <pageSetup horizontalDpi="600" verticalDpi="600" orientation="portrait" paperSize="9" scale="88"/>
  <headerFooter alignWithMargins="0">
    <oddFooter xml:space="preserve">&amp;C&amp;F&amp;R&amp;P von &amp;N </oddFooter>
  </headerFooter>
  <rowBreaks count="1" manualBreakCount="1">
    <brk id="62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Hans Rommerskirch</cp:lastModifiedBy>
  <cp:lastPrinted>2003-01-04T12:17:47Z</cp:lastPrinted>
  <dcterms:created xsi:type="dcterms:W3CDTF">2002-02-21T07:48:38Z</dcterms:created>
  <dcterms:modified xsi:type="dcterms:W3CDTF">2003-01-04T12:44:20Z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</Properties>
</file>