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'PC-Version'!$A$1:$BD$111</definedName>
  </definedNames>
  <calcPr fullCalcOnLoad="1"/>
</workbook>
</file>

<file path=xl/sharedStrings.xml><?xml version="1.0" encoding="utf-8"?>
<sst xmlns="http://schemas.openxmlformats.org/spreadsheetml/2006/main" count="280" uniqueCount="67">
  <si>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</si>
  <si>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</si>
  <si>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</si>
  <si>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</si>
  <si>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</si>
  <si>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</si>
  <si>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</si>
  <si>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</si>
  <si>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</si>
  <si>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</si>
  <si>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</si>
  <si>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</si>
  <si>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</si>
  <si>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</si>
  <si>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</si>
  <si>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</si>
  <si>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</si>
  <si>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</si>
  <si>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</si>
  <si>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</si>
  <si>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</si>
  <si>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</si>
  <si>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</si>
  <si>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</si>
  <si>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</si>
  <si>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</si>
  <si>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</si>
  <si>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</si>
  <si>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</si>
  <si>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</si>
  <si>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</si>
  <si>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</si>
  <si>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Spiel um Platz 3 und 4</t>
  </si>
  <si>
    <t>Endspiel</t>
  </si>
  <si>
    <t>Vereinsname</t>
  </si>
  <si>
    <t>Logo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</si>
  <si>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</si>
  <si>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</si>
  <si>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</si>
  <si>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</si>
  <si>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</si>
  <si>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</si>
  <si>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</si>
  <si>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</si>
  <si>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</si>
  <si>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</si>
  <si>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</si>
  <si>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1. FAIR-Play-Cup 2002 (z.B.)</t>
  </si>
  <si>
    <r>
      <t>Fußball Hallenturnier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</si>
  <si>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in der Sporthalle .....................................</t>
  </si>
  <si>
    <t>1. Halbfinale</t>
  </si>
  <si>
    <t>2. Halbfinale</t>
  </si>
  <si>
    <t>IV. Zwischenrunde</t>
  </si>
  <si>
    <t>Gruppe 1</t>
  </si>
  <si>
    <t>Gruppe 2</t>
  </si>
  <si>
    <t>V. Spielplan Zwischenrunde</t>
  </si>
  <si>
    <t>VI. Abschlußtabellen Zwischenrunde</t>
  </si>
  <si>
    <t>VII. Endrunde</t>
  </si>
  <si>
    <t>1. Gruppe 1</t>
  </si>
  <si>
    <t>2. Gruppe 2</t>
  </si>
  <si>
    <t>1. Gruppe 2</t>
  </si>
  <si>
    <t>2. Gruppe 1</t>
  </si>
  <si>
    <t>Verlierer Spiel 27</t>
  </si>
  <si>
    <t>Verlierer Spiel 28</t>
  </si>
  <si>
    <t>Sieger Spiel 27</t>
  </si>
  <si>
    <t>Sieger Spiel 28</t>
  </si>
  <si>
    <t>VIII. Platzierungen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</si>
</sst>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168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8" fontId="12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166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6" fontId="0" fillId="0" borderId="30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shrinkToFit="1"/>
    </xf>
    <xf numFmtId="0" fontId="0" fillId="0" borderId="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6" fillId="0" borderId="4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4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0" fillId="0" borderId="4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6" fontId="0" fillId="0" borderId="48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45" xfId="0" applyNumberFormat="1" applyFont="1" applyFill="1" applyBorder="1" applyAlignment="1">
      <alignment horizontal="center" vertical="center"/>
    </xf>
    <xf numFmtId="166" fontId="0" fillId="0" borderId="42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5" fontId="3" fillId="0" borderId="2" xfId="0" applyNumberFormat="1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0" fillId="0" borderId="51" xfId="0" applyNumberFormat="1" applyFont="1" applyFill="1" applyBorder="1" applyAlignment="1">
      <alignment horizontal="center" vertical="center"/>
    </xf>
    <xf numFmtId="20" fontId="0" fillId="0" borderId="52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3" xfId="0" applyFont="1" applyBorder="1" applyAlignment="1">
      <alignment horizontal="left" shrinkToFit="1"/>
    </xf>
    <xf numFmtId="0" fontId="6" fillId="0" borderId="37" xfId="0" applyFont="1" applyBorder="1" applyAlignment="1">
      <alignment horizontal="left" shrinkToFit="1"/>
    </xf>
    <xf numFmtId="0" fontId="0" fillId="0" borderId="49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11" fillId="0" borderId="46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53" xfId="0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35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4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>
      <alignment horizontal="left" shrinkToFit="1"/>
    </xf>
    <xf numFmtId="0" fontId="6" fillId="0" borderId="45" xfId="0" applyFont="1" applyBorder="1" applyAlignment="1">
      <alignment horizontal="left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EB110"/>
  <sheetViews>
    <sheetView showGridLines="0" tabSelected="1" zoomScale="112" zoomScaleNormal="112" workbookViewId="0" topLeftCell="A1">
      <selection activeCell="A2" sqref="A2:AP2"/>
    </sheetView>
  </sheetViews>
  <sheetFormatPr defaultColWidth="11.421875" defaultRowHeight="12.75"/>
  <cols>
    <col min="1" max="55" width="1.7109375" style="0" customWidth="1"/>
    <col min="56" max="56" width="1.7109375" style="35" customWidth="1"/>
    <col min="57" max="57" width="1.7109375" style="33" customWidth="1"/>
    <col min="58" max="58" width="2.8515625" style="33" customWidth="1"/>
    <col min="59" max="59" width="2.140625" style="33" customWidth="1"/>
    <col min="60" max="60" width="2.8515625" style="33" customWidth="1"/>
    <col min="61" max="64" width="1.7109375" style="33" customWidth="1"/>
    <col min="65" max="65" width="11.00390625" style="33" bestFit="1" customWidth="1"/>
    <col min="66" max="66" width="2.28125" style="33" customWidth="1"/>
    <col min="67" max="67" width="3.140625" style="33" customWidth="1"/>
    <col min="68" max="68" width="2.28125" style="33" bestFit="1" customWidth="1"/>
    <col min="69" max="69" width="2.28125" style="33" customWidth="1"/>
    <col min="70" max="70" width="2.57421875" style="33" customWidth="1"/>
    <col min="71" max="73" width="1.7109375" style="33" customWidth="1"/>
    <col min="74" max="80" width="1.7109375" style="34" customWidth="1"/>
    <col min="81" max="132" width="1.7109375" style="35" customWidth="1"/>
    <col min="133" max="16384" width="1.7109375" style="0" customWidth="1"/>
  </cols>
  <sheetData>
    <row r="1" ht="7.5" customHeight="1"/>
    <row r="2" spans="1:55" ht="33">
      <c r="A2" s="225" t="s">
        <v>34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1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3"/>
    </row>
    <row r="3" spans="1:132" s="14" customFormat="1" ht="27">
      <c r="A3" s="224" t="s">
        <v>47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4"/>
      <c r="AR3" s="25"/>
      <c r="AS3" s="25"/>
      <c r="AT3" s="25" t="s">
        <v>35</v>
      </c>
      <c r="AU3" s="25"/>
      <c r="AV3" s="25"/>
      <c r="AW3" s="25"/>
      <c r="AX3" s="25"/>
      <c r="AY3" s="25"/>
      <c r="AZ3" s="25"/>
      <c r="BA3" s="25"/>
      <c r="BB3" s="25"/>
      <c r="BC3" s="26"/>
      <c r="BD3" s="38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7"/>
      <c r="BW3" s="37"/>
      <c r="BX3" s="37"/>
      <c r="BY3" s="37"/>
      <c r="BZ3" s="37"/>
      <c r="CA3" s="37"/>
      <c r="CB3" s="37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</row>
    <row r="4" spans="1:132" s="2" customFormat="1" ht="15.75">
      <c r="A4" s="226" t="s">
        <v>48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7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9"/>
      <c r="BD4" s="41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0"/>
      <c r="BW4" s="40"/>
      <c r="BX4" s="40"/>
      <c r="BY4" s="40"/>
      <c r="BZ4" s="40"/>
      <c r="CA4" s="40"/>
      <c r="CB4" s="40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</row>
    <row r="5" spans="43:132" s="2" customFormat="1" ht="6" customHeight="1">
      <c r="AQ5" s="27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9"/>
      <c r="BD5" s="41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40"/>
      <c r="BW5" s="40"/>
      <c r="BX5" s="40"/>
      <c r="BY5" s="40"/>
      <c r="BZ5" s="40"/>
      <c r="CA5" s="40"/>
      <c r="CB5" s="40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</row>
    <row r="6" spans="12:132" s="2" customFormat="1" ht="15.75">
      <c r="L6" s="3" t="s">
        <v>0</v>
      </c>
      <c r="M6" s="205" t="s">
        <v>1</v>
      </c>
      <c r="N6" s="205"/>
      <c r="O6" s="205"/>
      <c r="P6" s="205"/>
      <c r="Q6" s="205"/>
      <c r="R6" s="205"/>
      <c r="S6" s="205"/>
      <c r="T6" s="205"/>
      <c r="U6" s="2" t="s">
        <v>2</v>
      </c>
      <c r="Y6" s="206">
        <v>37597</v>
      </c>
      <c r="Z6" s="206"/>
      <c r="AA6" s="206"/>
      <c r="AB6" s="206"/>
      <c r="AC6" s="206"/>
      <c r="AD6" s="206"/>
      <c r="AE6" s="206"/>
      <c r="AF6" s="206"/>
      <c r="AQ6" s="27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9"/>
      <c r="BD6" s="41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40"/>
      <c r="BW6" s="40"/>
      <c r="BX6" s="40"/>
      <c r="BY6" s="40"/>
      <c r="BZ6" s="40"/>
      <c r="CA6" s="40"/>
      <c r="CB6" s="40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</row>
    <row r="7" spans="43:132" s="2" customFormat="1" ht="6" customHeight="1">
      <c r="AQ7" s="27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9"/>
      <c r="BD7" s="41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40"/>
      <c r="BW7" s="40"/>
      <c r="BX7" s="40"/>
      <c r="BY7" s="40"/>
      <c r="BZ7" s="40"/>
      <c r="CA7" s="40"/>
      <c r="CB7" s="40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</row>
    <row r="8" spans="2:132" s="2" customFormat="1" ht="15">
      <c r="B8" s="207" t="s">
        <v>49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Q8" s="30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2"/>
      <c r="BD8" s="41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40"/>
      <c r="BW8" s="40"/>
      <c r="BX8" s="40"/>
      <c r="BY8" s="40"/>
      <c r="BZ8" s="40"/>
      <c r="CA8" s="40"/>
      <c r="CB8" s="40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</row>
    <row r="9" spans="56:132" s="2" customFormat="1" ht="6" customHeight="1">
      <c r="BD9" s="41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40"/>
      <c r="BW9" s="40"/>
      <c r="BX9" s="40"/>
      <c r="BY9" s="40"/>
      <c r="BZ9" s="40"/>
      <c r="CA9" s="40"/>
      <c r="CB9" s="40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</row>
    <row r="10" spans="7:132" s="2" customFormat="1" ht="15.75">
      <c r="G10" s="6" t="s">
        <v>3</v>
      </c>
      <c r="H10" s="195">
        <v>0.4166666666666667</v>
      </c>
      <c r="I10" s="195"/>
      <c r="J10" s="195"/>
      <c r="K10" s="195"/>
      <c r="L10" s="195"/>
      <c r="M10" s="7" t="s">
        <v>4</v>
      </c>
      <c r="T10" s="6" t="s">
        <v>5</v>
      </c>
      <c r="U10" s="196">
        <v>1</v>
      </c>
      <c r="V10" s="196" t="s">
        <v>6</v>
      </c>
      <c r="W10" s="20" t="s">
        <v>36</v>
      </c>
      <c r="X10" s="197">
        <v>0.006944444444444444</v>
      </c>
      <c r="Y10" s="197"/>
      <c r="Z10" s="197"/>
      <c r="AA10" s="197"/>
      <c r="AB10" s="197"/>
      <c r="AC10" s="7" t="s">
        <v>7</v>
      </c>
      <c r="AK10" s="6" t="s">
        <v>8</v>
      </c>
      <c r="AL10" s="197">
        <v>0.001388888888888889</v>
      </c>
      <c r="AM10" s="197"/>
      <c r="AN10" s="197"/>
      <c r="AO10" s="197"/>
      <c r="AP10" s="197"/>
      <c r="AQ10" s="7" t="s">
        <v>7</v>
      </c>
      <c r="BD10" s="41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40"/>
      <c r="BW10" s="40"/>
      <c r="BX10" s="40"/>
      <c r="BY10" s="40"/>
      <c r="BZ10" s="40"/>
      <c r="CA10" s="40"/>
      <c r="CB10" s="40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</row>
    <row r="11" ht="9" customHeight="1"/>
    <row r="12" ht="6" customHeight="1"/>
    <row r="13" ht="12.75">
      <c r="B13" s="1" t="s">
        <v>9</v>
      </c>
    </row>
    <row r="14" ht="6" customHeight="1" thickBot="1"/>
    <row r="15" spans="2:55" ht="16.5" thickBot="1">
      <c r="B15" s="157" t="s">
        <v>15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210"/>
      <c r="AE15" s="157" t="s">
        <v>16</v>
      </c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210"/>
    </row>
    <row r="16" spans="2:55" ht="15">
      <c r="B16" s="211" t="s">
        <v>10</v>
      </c>
      <c r="C16" s="212"/>
      <c r="D16" s="241" t="s">
        <v>37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2"/>
      <c r="AE16" s="211" t="s">
        <v>10</v>
      </c>
      <c r="AF16" s="212"/>
      <c r="AG16" s="241" t="s">
        <v>38</v>
      </c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2"/>
    </row>
    <row r="17" spans="2:55" ht="15">
      <c r="B17" s="155" t="s">
        <v>11</v>
      </c>
      <c r="C17" s="156"/>
      <c r="D17" s="152" t="s">
        <v>39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213"/>
      <c r="AE17" s="155" t="s">
        <v>11</v>
      </c>
      <c r="AF17" s="156"/>
      <c r="AG17" s="152" t="s">
        <v>40</v>
      </c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213"/>
    </row>
    <row r="18" spans="2:55" ht="15">
      <c r="B18" s="155" t="s">
        <v>12</v>
      </c>
      <c r="C18" s="156"/>
      <c r="D18" s="152" t="s">
        <v>41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213"/>
      <c r="AE18" s="155" t="s">
        <v>12</v>
      </c>
      <c r="AF18" s="156"/>
      <c r="AG18" s="152" t="s">
        <v>42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213"/>
    </row>
    <row r="19" spans="2:55" ht="15">
      <c r="B19" s="155" t="s">
        <v>13</v>
      </c>
      <c r="C19" s="156"/>
      <c r="D19" s="152" t="s">
        <v>43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213"/>
      <c r="AE19" s="155" t="s">
        <v>13</v>
      </c>
      <c r="AF19" s="156"/>
      <c r="AG19" s="152" t="s">
        <v>44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213"/>
    </row>
    <row r="20" spans="2:55" ht="15.75" thickBot="1">
      <c r="B20" s="150" t="s">
        <v>14</v>
      </c>
      <c r="C20" s="151"/>
      <c r="D20" s="141" t="s">
        <v>45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214"/>
      <c r="AE20" s="150" t="s">
        <v>14</v>
      </c>
      <c r="AF20" s="151"/>
      <c r="AG20" s="141" t="s">
        <v>46</v>
      </c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214"/>
    </row>
    <row r="22" ht="12.75">
      <c r="B22" s="1" t="s">
        <v>26</v>
      </c>
    </row>
    <row r="23" ht="6" customHeight="1" thickBot="1"/>
    <row r="24" spans="2:132" s="4" customFormat="1" ht="16.5" customHeight="1" thickBot="1">
      <c r="B24" s="144" t="s">
        <v>17</v>
      </c>
      <c r="C24" s="145"/>
      <c r="D24" s="146"/>
      <c r="E24" s="115"/>
      <c r="F24" s="147"/>
      <c r="G24" s="146" t="s">
        <v>18</v>
      </c>
      <c r="H24" s="115"/>
      <c r="I24" s="147"/>
      <c r="J24" s="146" t="s">
        <v>20</v>
      </c>
      <c r="K24" s="115"/>
      <c r="L24" s="115"/>
      <c r="M24" s="115"/>
      <c r="N24" s="147"/>
      <c r="O24" s="146" t="s">
        <v>21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47"/>
      <c r="AW24" s="146" t="s">
        <v>24</v>
      </c>
      <c r="AX24" s="115"/>
      <c r="AY24" s="115"/>
      <c r="AZ24" s="115"/>
      <c r="BA24" s="147"/>
      <c r="BB24" s="222"/>
      <c r="BC24" s="223"/>
      <c r="BD24" s="46"/>
      <c r="BE24" s="42"/>
      <c r="BF24" s="43" t="s">
        <v>31</v>
      </c>
      <c r="BG24" s="44"/>
      <c r="BH24" s="44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5"/>
      <c r="BW24" s="45"/>
      <c r="BX24" s="45"/>
      <c r="BY24" s="45"/>
      <c r="BZ24" s="45"/>
      <c r="CA24" s="45"/>
      <c r="CB24" s="45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</row>
    <row r="25" spans="2:132" s="5" customFormat="1" ht="18" customHeight="1">
      <c r="B25" s="218">
        <v>1</v>
      </c>
      <c r="C25" s="219"/>
      <c r="D25" s="219"/>
      <c r="E25" s="219"/>
      <c r="F25" s="219"/>
      <c r="G25" s="219" t="s">
        <v>19</v>
      </c>
      <c r="H25" s="219"/>
      <c r="I25" s="219"/>
      <c r="J25" s="220">
        <f>$H$10</f>
        <v>0.4166666666666667</v>
      </c>
      <c r="K25" s="220"/>
      <c r="L25" s="220"/>
      <c r="M25" s="220"/>
      <c r="N25" s="221"/>
      <c r="O25" s="215" t="str">
        <f>D16</f>
        <v>A1</v>
      </c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15" t="s">
        <v>23</v>
      </c>
      <c r="AF25" s="216" t="str">
        <f>D17</f>
        <v>A2</v>
      </c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7"/>
      <c r="AW25" s="200"/>
      <c r="AX25" s="202"/>
      <c r="AY25" s="15" t="s">
        <v>22</v>
      </c>
      <c r="AZ25" s="202"/>
      <c r="BA25" s="203"/>
      <c r="BB25" s="200"/>
      <c r="BC25" s="201"/>
      <c r="BD25" s="48"/>
      <c r="BE25" s="42"/>
      <c r="BF25" s="47" t="str">
        <f>IF(ISBLANK(AW25),"0",IF(AW25&gt;AZ25,3,IF(AW25=AZ25,1,0)))</f>
        <v>0</v>
      </c>
      <c r="BG25" s="47" t="s">
        <v>22</v>
      </c>
      <c r="BH25" s="47" t="str">
        <f>IF(ISBLANK(AZ25),"0",IF(AZ25&gt;AW25,3,IF(AZ25=AW25,1,0)))</f>
        <v>0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5"/>
      <c r="BW25" s="45"/>
      <c r="BX25" s="45"/>
      <c r="BY25" s="45"/>
      <c r="BZ25" s="45"/>
      <c r="CA25" s="45"/>
      <c r="CB25" s="45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</row>
    <row r="26" spans="2:132" s="4" customFormat="1" ht="18" customHeight="1" thickBot="1">
      <c r="B26" s="119">
        <v>2</v>
      </c>
      <c r="C26" s="120"/>
      <c r="D26" s="120"/>
      <c r="E26" s="120"/>
      <c r="F26" s="120"/>
      <c r="G26" s="120" t="s">
        <v>19</v>
      </c>
      <c r="H26" s="120"/>
      <c r="I26" s="120"/>
      <c r="J26" s="208">
        <f>J25+$U$10*$X$10+$AL$10</f>
        <v>0.425</v>
      </c>
      <c r="K26" s="208"/>
      <c r="L26" s="208"/>
      <c r="M26" s="208"/>
      <c r="N26" s="209"/>
      <c r="O26" s="123" t="str">
        <f>D19</f>
        <v>A4</v>
      </c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8" t="s">
        <v>23</v>
      </c>
      <c r="AF26" s="124" t="str">
        <f>D18</f>
        <v>A3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5"/>
      <c r="AW26" s="126"/>
      <c r="AX26" s="127"/>
      <c r="AY26" s="8" t="s">
        <v>22</v>
      </c>
      <c r="AZ26" s="127"/>
      <c r="BA26" s="128"/>
      <c r="BB26" s="126"/>
      <c r="BC26" s="204"/>
      <c r="BD26" s="46"/>
      <c r="BE26" s="42"/>
      <c r="BF26" s="47" t="str">
        <f aca="true" t="shared" si="0" ref="BF26:BF44">IF(ISBLANK(AW26),"0",IF(AW26&gt;AZ26,3,IF(AW26=AZ26,1,0)))</f>
        <v>0</v>
      </c>
      <c r="BG26" s="47" t="s">
        <v>22</v>
      </c>
      <c r="BH26" s="47" t="str">
        <f aca="true" t="shared" si="1" ref="BH26:BH44">IF(ISBLANK(AZ26),"0",IF(AZ26&gt;AW26,3,IF(AZ26=AW26,1,0)))</f>
        <v>0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5"/>
      <c r="BW26" s="45"/>
      <c r="BX26" s="45"/>
      <c r="BY26" s="45"/>
      <c r="BZ26" s="45"/>
      <c r="CA26" s="45"/>
      <c r="CB26" s="45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</row>
    <row r="27" spans="2:132" s="4" customFormat="1" ht="18" customHeight="1">
      <c r="B27" s="218">
        <v>3</v>
      </c>
      <c r="C27" s="219"/>
      <c r="D27" s="219"/>
      <c r="E27" s="219"/>
      <c r="F27" s="219"/>
      <c r="G27" s="219" t="s">
        <v>25</v>
      </c>
      <c r="H27" s="219"/>
      <c r="I27" s="219"/>
      <c r="J27" s="220">
        <f>J26+$U$10*$X$10+$AL$10</f>
        <v>0.4333333333333333</v>
      </c>
      <c r="K27" s="220"/>
      <c r="L27" s="220"/>
      <c r="M27" s="220"/>
      <c r="N27" s="221"/>
      <c r="O27" s="215" t="str">
        <f>AG16</f>
        <v>B1</v>
      </c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15" t="s">
        <v>23</v>
      </c>
      <c r="AF27" s="216" t="str">
        <f>AG17</f>
        <v>B2</v>
      </c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7"/>
      <c r="AW27" s="200"/>
      <c r="AX27" s="202"/>
      <c r="AY27" s="15" t="s">
        <v>22</v>
      </c>
      <c r="AZ27" s="202"/>
      <c r="BA27" s="203"/>
      <c r="BB27" s="200"/>
      <c r="BC27" s="201"/>
      <c r="BD27" s="46"/>
      <c r="BE27" s="42"/>
      <c r="BF27" s="47" t="str">
        <f t="shared" si="0"/>
        <v>0</v>
      </c>
      <c r="BG27" s="47" t="s">
        <v>22</v>
      </c>
      <c r="BH27" s="47" t="str">
        <f t="shared" si="1"/>
        <v>0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5"/>
      <c r="BW27" s="45"/>
      <c r="BX27" s="45"/>
      <c r="BY27" s="45"/>
      <c r="BZ27" s="45"/>
      <c r="CA27" s="45"/>
      <c r="CB27" s="45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</row>
    <row r="28" spans="2:132" s="4" customFormat="1" ht="18" customHeight="1" thickBot="1">
      <c r="B28" s="119">
        <v>4</v>
      </c>
      <c r="C28" s="120"/>
      <c r="D28" s="120"/>
      <c r="E28" s="120"/>
      <c r="F28" s="120"/>
      <c r="G28" s="120" t="s">
        <v>25</v>
      </c>
      <c r="H28" s="120"/>
      <c r="I28" s="120"/>
      <c r="J28" s="208">
        <f>J27+$U$10*$X$10+$AL$10</f>
        <v>0.4416666666666666</v>
      </c>
      <c r="K28" s="208"/>
      <c r="L28" s="208"/>
      <c r="M28" s="208"/>
      <c r="N28" s="209"/>
      <c r="O28" s="123" t="str">
        <f>AG19</f>
        <v>B4</v>
      </c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8" t="s">
        <v>23</v>
      </c>
      <c r="AF28" s="124" t="str">
        <f>AG18</f>
        <v>B3</v>
      </c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5"/>
      <c r="AW28" s="126"/>
      <c r="AX28" s="127"/>
      <c r="AY28" s="8" t="s">
        <v>22</v>
      </c>
      <c r="AZ28" s="127"/>
      <c r="BA28" s="128"/>
      <c r="BB28" s="126"/>
      <c r="BC28" s="204"/>
      <c r="BD28" s="46"/>
      <c r="BE28" s="42"/>
      <c r="BF28" s="47" t="str">
        <f t="shared" si="0"/>
        <v>0</v>
      </c>
      <c r="BG28" s="47" t="s">
        <v>22</v>
      </c>
      <c r="BH28" s="47" t="str">
        <f t="shared" si="1"/>
        <v>0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5"/>
      <c r="BW28" s="45"/>
      <c r="BX28" s="45"/>
      <c r="BY28" s="45"/>
      <c r="BZ28" s="45"/>
      <c r="CA28" s="45"/>
      <c r="CB28" s="45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</row>
    <row r="29" spans="2:132" s="4" customFormat="1" ht="18" customHeight="1">
      <c r="B29" s="218">
        <v>5</v>
      </c>
      <c r="C29" s="219"/>
      <c r="D29" s="219"/>
      <c r="E29" s="219"/>
      <c r="F29" s="219"/>
      <c r="G29" s="219" t="s">
        <v>19</v>
      </c>
      <c r="H29" s="219"/>
      <c r="I29" s="219"/>
      <c r="J29" s="220">
        <f>J28+$U$10*$X$10+$AL$10</f>
        <v>0.4499999999999999</v>
      </c>
      <c r="K29" s="220"/>
      <c r="L29" s="220"/>
      <c r="M29" s="220"/>
      <c r="N29" s="221"/>
      <c r="O29" s="215" t="str">
        <f>D20</f>
        <v>A5</v>
      </c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15" t="s">
        <v>23</v>
      </c>
      <c r="AF29" s="216" t="str">
        <f>D16</f>
        <v>A1</v>
      </c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7"/>
      <c r="AW29" s="200"/>
      <c r="AX29" s="202"/>
      <c r="AY29" s="15" t="s">
        <v>22</v>
      </c>
      <c r="AZ29" s="202"/>
      <c r="BA29" s="203"/>
      <c r="BB29" s="200"/>
      <c r="BC29" s="201"/>
      <c r="BD29" s="46"/>
      <c r="BE29" s="42"/>
      <c r="BF29" s="47" t="str">
        <f t="shared" si="0"/>
        <v>0</v>
      </c>
      <c r="BG29" s="47" t="s">
        <v>22</v>
      </c>
      <c r="BH29" s="47" t="str">
        <f t="shared" si="1"/>
        <v>0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5"/>
      <c r="BW29" s="45"/>
      <c r="BX29" s="45"/>
      <c r="BY29" s="45"/>
      <c r="BZ29" s="45"/>
      <c r="CA29" s="45"/>
      <c r="CB29" s="45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</row>
    <row r="30" spans="2:132" s="4" customFormat="1" ht="18" customHeight="1" thickBot="1">
      <c r="B30" s="119">
        <v>6</v>
      </c>
      <c r="C30" s="120"/>
      <c r="D30" s="120"/>
      <c r="E30" s="120"/>
      <c r="F30" s="120"/>
      <c r="G30" s="120" t="s">
        <v>19</v>
      </c>
      <c r="H30" s="120"/>
      <c r="I30" s="120"/>
      <c r="J30" s="208">
        <f>J29+$U$10*$X$10+$AL$10</f>
        <v>0.4583333333333332</v>
      </c>
      <c r="K30" s="208"/>
      <c r="L30" s="208"/>
      <c r="M30" s="208"/>
      <c r="N30" s="209"/>
      <c r="O30" s="123" t="str">
        <f>D17</f>
        <v>A2</v>
      </c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8" t="s">
        <v>23</v>
      </c>
      <c r="AF30" s="124" t="str">
        <f>D19</f>
        <v>A4</v>
      </c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5"/>
      <c r="AW30" s="126"/>
      <c r="AX30" s="127"/>
      <c r="AY30" s="8" t="s">
        <v>22</v>
      </c>
      <c r="AZ30" s="127"/>
      <c r="BA30" s="128"/>
      <c r="BB30" s="126"/>
      <c r="BC30" s="204"/>
      <c r="BD30" s="46"/>
      <c r="BE30" s="42"/>
      <c r="BF30" s="47" t="str">
        <f t="shared" si="0"/>
        <v>0</v>
      </c>
      <c r="BG30" s="47" t="s">
        <v>22</v>
      </c>
      <c r="BH30" s="47" t="str">
        <f t="shared" si="1"/>
        <v>0</v>
      </c>
      <c r="BI30" s="42"/>
      <c r="BJ30" s="42"/>
      <c r="BK30" s="33"/>
      <c r="BL30" s="33"/>
      <c r="BM30" s="33"/>
      <c r="BN30" s="33"/>
      <c r="BO30" s="33"/>
      <c r="BP30" s="33"/>
      <c r="BQ30" s="33"/>
      <c r="BR30" s="33"/>
      <c r="BS30" s="33"/>
      <c r="BT30" s="42"/>
      <c r="BU30" s="42"/>
      <c r="BV30" s="45"/>
      <c r="BW30" s="45"/>
      <c r="BX30" s="45"/>
      <c r="BY30" s="45"/>
      <c r="BZ30" s="45"/>
      <c r="CA30" s="45"/>
      <c r="CB30" s="45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</row>
    <row r="31" spans="2:132" s="4" customFormat="1" ht="18" customHeight="1">
      <c r="B31" s="218">
        <v>7</v>
      </c>
      <c r="C31" s="219"/>
      <c r="D31" s="219"/>
      <c r="E31" s="219"/>
      <c r="F31" s="219"/>
      <c r="G31" s="219" t="s">
        <v>25</v>
      </c>
      <c r="H31" s="219"/>
      <c r="I31" s="219"/>
      <c r="J31" s="220">
        <f aca="true" t="shared" si="2" ref="J31:J44">J30+$U$10*$X$10+$AL$10</f>
        <v>0.4666666666666665</v>
      </c>
      <c r="K31" s="220"/>
      <c r="L31" s="220"/>
      <c r="M31" s="220"/>
      <c r="N31" s="221"/>
      <c r="O31" s="215" t="str">
        <f>AG20</f>
        <v>B5</v>
      </c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15" t="s">
        <v>23</v>
      </c>
      <c r="AF31" s="216" t="str">
        <f>AG16</f>
        <v>B1</v>
      </c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7"/>
      <c r="AW31" s="200"/>
      <c r="AX31" s="202"/>
      <c r="AY31" s="15" t="s">
        <v>22</v>
      </c>
      <c r="AZ31" s="202"/>
      <c r="BA31" s="203"/>
      <c r="BB31" s="200"/>
      <c r="BC31" s="201"/>
      <c r="BD31" s="64"/>
      <c r="BE31" s="42"/>
      <c r="BF31" s="47" t="str">
        <f t="shared" si="0"/>
        <v>0</v>
      </c>
      <c r="BG31" s="47" t="s">
        <v>22</v>
      </c>
      <c r="BH31" s="47" t="str">
        <f t="shared" si="1"/>
        <v>0</v>
      </c>
      <c r="BI31" s="42"/>
      <c r="BJ31" s="42"/>
      <c r="BK31" s="49"/>
      <c r="BL31" s="49"/>
      <c r="BM31" s="50" t="str">
        <f>$D$16</f>
        <v>A1</v>
      </c>
      <c r="BN31" s="51">
        <f>SUM($BF$25+$BH$29+$BH$34+$BF$41)</f>
        <v>0</v>
      </c>
      <c r="BO31" s="51">
        <f>SUM($AW$25+$AZ$29+$AZ$34+$AW$41)</f>
        <v>0</v>
      </c>
      <c r="BP31" s="52" t="s">
        <v>22</v>
      </c>
      <c r="BQ31" s="51">
        <f>SUM($AZ$25+$AW$29+$AW$34+$AZ$41)</f>
        <v>0</v>
      </c>
      <c r="BR31" s="51">
        <f>SUM(BO31-BQ31)</f>
        <v>0</v>
      </c>
      <c r="BS31" s="51"/>
      <c r="BT31" s="42"/>
      <c r="BU31" s="42"/>
      <c r="BV31" s="45"/>
      <c r="BW31" s="45"/>
      <c r="BX31" s="45"/>
      <c r="BY31" s="45"/>
      <c r="BZ31" s="45"/>
      <c r="CA31" s="45"/>
      <c r="CB31" s="45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</row>
    <row r="32" spans="2:132" s="4" customFormat="1" ht="18" customHeight="1" thickBot="1">
      <c r="B32" s="119">
        <v>8</v>
      </c>
      <c r="C32" s="120"/>
      <c r="D32" s="120"/>
      <c r="E32" s="120"/>
      <c r="F32" s="120"/>
      <c r="G32" s="120" t="s">
        <v>25</v>
      </c>
      <c r="H32" s="120"/>
      <c r="I32" s="120"/>
      <c r="J32" s="208">
        <f t="shared" si="2"/>
        <v>0.4749999999999998</v>
      </c>
      <c r="K32" s="208"/>
      <c r="L32" s="208"/>
      <c r="M32" s="208"/>
      <c r="N32" s="209"/>
      <c r="O32" s="123" t="str">
        <f>AG17</f>
        <v>B2</v>
      </c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8" t="s">
        <v>23</v>
      </c>
      <c r="AF32" s="124" t="str">
        <f>AG19</f>
        <v>B4</v>
      </c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5"/>
      <c r="AW32" s="126"/>
      <c r="AX32" s="127"/>
      <c r="AY32" s="8" t="s">
        <v>22</v>
      </c>
      <c r="AZ32" s="127"/>
      <c r="BA32" s="128"/>
      <c r="BB32" s="126"/>
      <c r="BC32" s="204"/>
      <c r="BD32" s="64"/>
      <c r="BE32" s="42"/>
      <c r="BF32" s="47" t="str">
        <f t="shared" si="0"/>
        <v>0</v>
      </c>
      <c r="BG32" s="47" t="s">
        <v>22</v>
      </c>
      <c r="BH32" s="47" t="str">
        <f t="shared" si="1"/>
        <v>0</v>
      </c>
      <c r="BI32" s="42"/>
      <c r="BJ32" s="42"/>
      <c r="BK32" s="49"/>
      <c r="BL32" s="49"/>
      <c r="BM32" s="53" t="str">
        <f>$D$17</f>
        <v>A2</v>
      </c>
      <c r="BN32" s="51">
        <f>SUM($BH$25+$BF$30+$BH$37+$BF$42)</f>
        <v>0</v>
      </c>
      <c r="BO32" s="51">
        <f>SUM($AZ$25+$AW$30+$AZ$37+$AW$42)</f>
        <v>0</v>
      </c>
      <c r="BP32" s="52" t="s">
        <v>22</v>
      </c>
      <c r="BQ32" s="51">
        <f>SUM($AW$25+$AZ$30+$AW$37+$AZ$42)</f>
        <v>0</v>
      </c>
      <c r="BR32" s="51">
        <f>SUM(BO32-BQ32)</f>
        <v>0</v>
      </c>
      <c r="BS32" s="51"/>
      <c r="BT32" s="42"/>
      <c r="BU32" s="42"/>
      <c r="BV32" s="45"/>
      <c r="BW32" s="45"/>
      <c r="BX32" s="45"/>
      <c r="BY32" s="45"/>
      <c r="BZ32" s="45"/>
      <c r="CA32" s="45"/>
      <c r="CB32" s="45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</row>
    <row r="33" spans="2:132" s="4" customFormat="1" ht="18" customHeight="1">
      <c r="B33" s="218">
        <v>9</v>
      </c>
      <c r="C33" s="219"/>
      <c r="D33" s="219"/>
      <c r="E33" s="219"/>
      <c r="F33" s="219"/>
      <c r="G33" s="219" t="s">
        <v>19</v>
      </c>
      <c r="H33" s="219"/>
      <c r="I33" s="219"/>
      <c r="J33" s="220">
        <f t="shared" si="2"/>
        <v>0.4833333333333331</v>
      </c>
      <c r="K33" s="220"/>
      <c r="L33" s="220"/>
      <c r="M33" s="220"/>
      <c r="N33" s="221"/>
      <c r="O33" s="215" t="str">
        <f>D18</f>
        <v>A3</v>
      </c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15" t="s">
        <v>23</v>
      </c>
      <c r="AF33" s="216" t="str">
        <f>D20</f>
        <v>A5</v>
      </c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7"/>
      <c r="AW33" s="200"/>
      <c r="AX33" s="202"/>
      <c r="AY33" s="15" t="s">
        <v>22</v>
      </c>
      <c r="AZ33" s="202"/>
      <c r="BA33" s="203"/>
      <c r="BB33" s="200"/>
      <c r="BC33" s="201"/>
      <c r="BD33" s="64"/>
      <c r="BE33" s="42"/>
      <c r="BF33" s="47" t="str">
        <f t="shared" si="0"/>
        <v>0</v>
      </c>
      <c r="BG33" s="47" t="s">
        <v>22</v>
      </c>
      <c r="BH33" s="47" t="str">
        <f t="shared" si="1"/>
        <v>0</v>
      </c>
      <c r="BI33" s="42"/>
      <c r="BJ33" s="42"/>
      <c r="BK33" s="49"/>
      <c r="BL33" s="49"/>
      <c r="BM33" s="53" t="str">
        <f>$D$18</f>
        <v>A3</v>
      </c>
      <c r="BN33" s="51">
        <f>SUM($BH$26+$BF$33+$BF$37+$BH$41)</f>
        <v>0</v>
      </c>
      <c r="BO33" s="51">
        <f>SUM($AZ$26+$AW$33+$AW$37+$AZ$41)</f>
        <v>0</v>
      </c>
      <c r="BP33" s="52" t="s">
        <v>22</v>
      </c>
      <c r="BQ33" s="51">
        <f>SUM($AW$26+$AZ$33+$AZ$37+$AW$41)</f>
        <v>0</v>
      </c>
      <c r="BR33" s="51">
        <f>SUM(BO33-BQ33)</f>
        <v>0</v>
      </c>
      <c r="BS33" s="51"/>
      <c r="BT33" s="42"/>
      <c r="BU33" s="42"/>
      <c r="BV33" s="45"/>
      <c r="BW33" s="45"/>
      <c r="BX33" s="45"/>
      <c r="BY33" s="45"/>
      <c r="BZ33" s="45"/>
      <c r="CA33" s="45"/>
      <c r="CB33" s="45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</row>
    <row r="34" spans="2:132" s="4" customFormat="1" ht="18" customHeight="1" thickBot="1">
      <c r="B34" s="119">
        <v>10</v>
      </c>
      <c r="C34" s="120"/>
      <c r="D34" s="120"/>
      <c r="E34" s="120"/>
      <c r="F34" s="120"/>
      <c r="G34" s="120" t="s">
        <v>19</v>
      </c>
      <c r="H34" s="120"/>
      <c r="I34" s="120"/>
      <c r="J34" s="208">
        <f t="shared" si="2"/>
        <v>0.4916666666666664</v>
      </c>
      <c r="K34" s="208"/>
      <c r="L34" s="208"/>
      <c r="M34" s="208"/>
      <c r="N34" s="209"/>
      <c r="O34" s="123" t="str">
        <f>D19</f>
        <v>A4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8" t="s">
        <v>23</v>
      </c>
      <c r="AF34" s="124" t="str">
        <f>D16</f>
        <v>A1</v>
      </c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5"/>
      <c r="AW34" s="126"/>
      <c r="AX34" s="127"/>
      <c r="AY34" s="8" t="s">
        <v>22</v>
      </c>
      <c r="AZ34" s="127"/>
      <c r="BA34" s="128"/>
      <c r="BB34" s="126"/>
      <c r="BC34" s="204"/>
      <c r="BD34" s="64"/>
      <c r="BE34" s="42"/>
      <c r="BF34" s="47" t="str">
        <f t="shared" si="0"/>
        <v>0</v>
      </c>
      <c r="BG34" s="47" t="s">
        <v>22</v>
      </c>
      <c r="BH34" s="47" t="str">
        <f t="shared" si="1"/>
        <v>0</v>
      </c>
      <c r="BI34" s="42"/>
      <c r="BJ34" s="42"/>
      <c r="BK34" s="49"/>
      <c r="BL34" s="49"/>
      <c r="BM34" s="53" t="str">
        <f>$D$19</f>
        <v>A4</v>
      </c>
      <c r="BN34" s="51">
        <f>SUM($BF$26+$BH$30+$BF$34+$BH$38)</f>
        <v>0</v>
      </c>
      <c r="BO34" s="51">
        <f>SUM($AW$26+$AZ$30+$AW$34+$AZ$38)</f>
        <v>0</v>
      </c>
      <c r="BP34" s="52" t="s">
        <v>22</v>
      </c>
      <c r="BQ34" s="51">
        <f>SUM($AZ$26+$AW$30+$AZ$34+$AW$38)</f>
        <v>0</v>
      </c>
      <c r="BR34" s="51">
        <f>SUM(BO34-BQ34)</f>
        <v>0</v>
      </c>
      <c r="BS34" s="51"/>
      <c r="BT34" s="42"/>
      <c r="BU34" s="42"/>
      <c r="BV34" s="45"/>
      <c r="BW34" s="45"/>
      <c r="BX34" s="45"/>
      <c r="BY34" s="45"/>
      <c r="BZ34" s="45"/>
      <c r="CA34" s="45"/>
      <c r="CB34" s="45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</row>
    <row r="35" spans="2:132" s="4" customFormat="1" ht="18" customHeight="1">
      <c r="B35" s="218">
        <v>11</v>
      </c>
      <c r="C35" s="219"/>
      <c r="D35" s="219"/>
      <c r="E35" s="219"/>
      <c r="F35" s="219"/>
      <c r="G35" s="219" t="s">
        <v>25</v>
      </c>
      <c r="H35" s="219"/>
      <c r="I35" s="219"/>
      <c r="J35" s="220">
        <f t="shared" si="2"/>
        <v>0.4999999999999997</v>
      </c>
      <c r="K35" s="220"/>
      <c r="L35" s="220"/>
      <c r="M35" s="220"/>
      <c r="N35" s="221"/>
      <c r="O35" s="215" t="str">
        <f>AG18</f>
        <v>B3</v>
      </c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15" t="s">
        <v>23</v>
      </c>
      <c r="AF35" s="216" t="str">
        <f>AG20</f>
        <v>B5</v>
      </c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7"/>
      <c r="AW35" s="200"/>
      <c r="AX35" s="202"/>
      <c r="AY35" s="15" t="s">
        <v>22</v>
      </c>
      <c r="AZ35" s="202"/>
      <c r="BA35" s="203"/>
      <c r="BB35" s="200"/>
      <c r="BC35" s="201"/>
      <c r="BD35" s="64"/>
      <c r="BE35" s="42"/>
      <c r="BF35" s="47" t="str">
        <f t="shared" si="0"/>
        <v>0</v>
      </c>
      <c r="BG35" s="47" t="s">
        <v>22</v>
      </c>
      <c r="BH35" s="47" t="str">
        <f t="shared" si="1"/>
        <v>0</v>
      </c>
      <c r="BI35" s="42"/>
      <c r="BJ35" s="42"/>
      <c r="BK35" s="49"/>
      <c r="BL35" s="49"/>
      <c r="BM35" s="53" t="str">
        <f>$D$20</f>
        <v>A5</v>
      </c>
      <c r="BN35" s="51">
        <f>SUM($BF$29+$BH$33+$BF$38+$BH$42)</f>
        <v>0</v>
      </c>
      <c r="BO35" s="51">
        <f>SUM($AW$29+$AZ$33+$AW$38+$AZ$42)</f>
        <v>0</v>
      </c>
      <c r="BP35" s="52" t="s">
        <v>22</v>
      </c>
      <c r="BQ35" s="51">
        <f>SUM($AZ$29+$AW$33+$AZ$38+$AW$42)</f>
        <v>0</v>
      </c>
      <c r="BR35" s="51">
        <f>SUM(BO35-BQ35)</f>
        <v>0</v>
      </c>
      <c r="BS35" s="51"/>
      <c r="BT35" s="42"/>
      <c r="BU35" s="42"/>
      <c r="BV35" s="45"/>
      <c r="BW35" s="45"/>
      <c r="BX35" s="45"/>
      <c r="BY35" s="45"/>
      <c r="BZ35" s="45"/>
      <c r="CA35" s="45"/>
      <c r="CB35" s="45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</row>
    <row r="36" spans="2:132" s="4" customFormat="1" ht="18" customHeight="1" thickBot="1">
      <c r="B36" s="119">
        <v>12</v>
      </c>
      <c r="C36" s="120"/>
      <c r="D36" s="120"/>
      <c r="E36" s="120"/>
      <c r="F36" s="120"/>
      <c r="G36" s="120" t="s">
        <v>25</v>
      </c>
      <c r="H36" s="120"/>
      <c r="I36" s="120"/>
      <c r="J36" s="208">
        <f t="shared" si="2"/>
        <v>0.5083333333333331</v>
      </c>
      <c r="K36" s="208"/>
      <c r="L36" s="208"/>
      <c r="M36" s="208"/>
      <c r="N36" s="209"/>
      <c r="O36" s="123" t="str">
        <f>AG19</f>
        <v>B4</v>
      </c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8" t="s">
        <v>23</v>
      </c>
      <c r="AF36" s="124" t="str">
        <f>AG16</f>
        <v>B1</v>
      </c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5"/>
      <c r="AW36" s="126"/>
      <c r="AX36" s="127"/>
      <c r="AY36" s="8" t="s">
        <v>22</v>
      </c>
      <c r="AZ36" s="127"/>
      <c r="BA36" s="128"/>
      <c r="BB36" s="126"/>
      <c r="BC36" s="204"/>
      <c r="BD36" s="64"/>
      <c r="BE36" s="42"/>
      <c r="BF36" s="47" t="str">
        <f t="shared" si="0"/>
        <v>0</v>
      </c>
      <c r="BG36" s="47" t="s">
        <v>22</v>
      </c>
      <c r="BH36" s="47" t="str">
        <f t="shared" si="1"/>
        <v>0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51"/>
      <c r="BS36" s="51"/>
      <c r="BT36" s="42"/>
      <c r="BU36" s="42"/>
      <c r="BV36" s="45"/>
      <c r="BW36" s="45"/>
      <c r="BX36" s="45"/>
      <c r="BY36" s="45"/>
      <c r="BZ36" s="45"/>
      <c r="CA36" s="45"/>
      <c r="CB36" s="45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</row>
    <row r="37" spans="2:132" s="4" customFormat="1" ht="18" customHeight="1">
      <c r="B37" s="218">
        <v>13</v>
      </c>
      <c r="C37" s="219"/>
      <c r="D37" s="219"/>
      <c r="E37" s="219"/>
      <c r="F37" s="219"/>
      <c r="G37" s="219" t="s">
        <v>19</v>
      </c>
      <c r="H37" s="219"/>
      <c r="I37" s="219"/>
      <c r="J37" s="220">
        <f t="shared" si="2"/>
        <v>0.5166666666666664</v>
      </c>
      <c r="K37" s="220"/>
      <c r="L37" s="220"/>
      <c r="M37" s="220"/>
      <c r="N37" s="221"/>
      <c r="O37" s="215" t="str">
        <f>D18</f>
        <v>A3</v>
      </c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15" t="s">
        <v>23</v>
      </c>
      <c r="AF37" s="216" t="str">
        <f>D17</f>
        <v>A2</v>
      </c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7"/>
      <c r="AW37" s="200"/>
      <c r="AX37" s="202"/>
      <c r="AY37" s="15" t="s">
        <v>22</v>
      </c>
      <c r="AZ37" s="202"/>
      <c r="BA37" s="203"/>
      <c r="BB37" s="200"/>
      <c r="BC37" s="201"/>
      <c r="BD37" s="64"/>
      <c r="BE37" s="42"/>
      <c r="BF37" s="47" t="str">
        <f t="shared" si="0"/>
        <v>0</v>
      </c>
      <c r="BG37" s="47" t="s">
        <v>22</v>
      </c>
      <c r="BH37" s="47" t="str">
        <f t="shared" si="1"/>
        <v>0</v>
      </c>
      <c r="BI37" s="42"/>
      <c r="BJ37" s="33"/>
      <c r="BK37" s="33"/>
      <c r="BL37" s="33"/>
      <c r="BM37" s="33"/>
      <c r="BN37" s="33"/>
      <c r="BO37" s="33"/>
      <c r="BP37" s="33"/>
      <c r="BQ37" s="33"/>
      <c r="BR37" s="51"/>
      <c r="BS37" s="51"/>
      <c r="BT37" s="42"/>
      <c r="BU37" s="42"/>
      <c r="BV37" s="45"/>
      <c r="BW37" s="45"/>
      <c r="BX37" s="45"/>
      <c r="BY37" s="45"/>
      <c r="BZ37" s="45"/>
      <c r="CA37" s="45"/>
      <c r="CB37" s="45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</row>
    <row r="38" spans="2:132" s="4" customFormat="1" ht="18" customHeight="1" thickBot="1">
      <c r="B38" s="119">
        <v>14</v>
      </c>
      <c r="C38" s="120"/>
      <c r="D38" s="120"/>
      <c r="E38" s="120"/>
      <c r="F38" s="120"/>
      <c r="G38" s="120" t="s">
        <v>19</v>
      </c>
      <c r="H38" s="120"/>
      <c r="I38" s="120"/>
      <c r="J38" s="208">
        <f t="shared" si="2"/>
        <v>0.5249999999999997</v>
      </c>
      <c r="K38" s="208"/>
      <c r="L38" s="208"/>
      <c r="M38" s="208"/>
      <c r="N38" s="209"/>
      <c r="O38" s="123" t="str">
        <f>D20</f>
        <v>A5</v>
      </c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8" t="s">
        <v>23</v>
      </c>
      <c r="AF38" s="124" t="str">
        <f>D19</f>
        <v>A4</v>
      </c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5"/>
      <c r="AW38" s="126"/>
      <c r="AX38" s="127"/>
      <c r="AY38" s="8" t="s">
        <v>22</v>
      </c>
      <c r="AZ38" s="127"/>
      <c r="BA38" s="128"/>
      <c r="BB38" s="126"/>
      <c r="BC38" s="204"/>
      <c r="BD38" s="64"/>
      <c r="BE38" s="42"/>
      <c r="BF38" s="47" t="str">
        <f t="shared" si="0"/>
        <v>0</v>
      </c>
      <c r="BG38" s="47" t="s">
        <v>22</v>
      </c>
      <c r="BH38" s="47" t="str">
        <f t="shared" si="1"/>
        <v>0</v>
      </c>
      <c r="BI38" s="42"/>
      <c r="BJ38" s="42"/>
      <c r="BK38" s="49"/>
      <c r="BL38" s="49"/>
      <c r="BM38" s="53" t="str">
        <f>$AG$16</f>
        <v>B1</v>
      </c>
      <c r="BN38" s="51">
        <f>SUM($BF$27+$BH$31+$BH$36+$BF$43)</f>
        <v>0</v>
      </c>
      <c r="BO38" s="51">
        <f>SUM($AW$27+$AZ$31+$AZ$36+$AW$43)</f>
        <v>0</v>
      </c>
      <c r="BP38" s="52" t="s">
        <v>22</v>
      </c>
      <c r="BQ38" s="51">
        <f>SUM($AZ$27+$AW$31+$AW$36+$AZ$43)</f>
        <v>0</v>
      </c>
      <c r="BR38" s="51">
        <f>SUM(BO38-BQ38)</f>
        <v>0</v>
      </c>
      <c r="BS38" s="51"/>
      <c r="BT38" s="42"/>
      <c r="BU38" s="42"/>
      <c r="BV38" s="45"/>
      <c r="BW38" s="45"/>
      <c r="BX38" s="45"/>
      <c r="BY38" s="45"/>
      <c r="BZ38" s="45"/>
      <c r="CA38" s="45"/>
      <c r="CB38" s="45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</row>
    <row r="39" spans="2:132" s="4" customFormat="1" ht="18" customHeight="1">
      <c r="B39" s="218">
        <v>15</v>
      </c>
      <c r="C39" s="219"/>
      <c r="D39" s="219"/>
      <c r="E39" s="219"/>
      <c r="F39" s="219"/>
      <c r="G39" s="219" t="s">
        <v>25</v>
      </c>
      <c r="H39" s="219"/>
      <c r="I39" s="219"/>
      <c r="J39" s="220">
        <f t="shared" si="2"/>
        <v>0.533333333333333</v>
      </c>
      <c r="K39" s="220"/>
      <c r="L39" s="220"/>
      <c r="M39" s="220"/>
      <c r="N39" s="221"/>
      <c r="O39" s="215" t="str">
        <f>AG18</f>
        <v>B3</v>
      </c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15" t="s">
        <v>23</v>
      </c>
      <c r="AF39" s="216" t="str">
        <f>AG17</f>
        <v>B2</v>
      </c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7"/>
      <c r="AW39" s="200"/>
      <c r="AX39" s="202"/>
      <c r="AY39" s="15" t="s">
        <v>22</v>
      </c>
      <c r="AZ39" s="202"/>
      <c r="BA39" s="203"/>
      <c r="BB39" s="200"/>
      <c r="BC39" s="201"/>
      <c r="BD39" s="64"/>
      <c r="BE39" s="42"/>
      <c r="BF39" s="47" t="str">
        <f t="shared" si="0"/>
        <v>0</v>
      </c>
      <c r="BG39" s="47" t="s">
        <v>22</v>
      </c>
      <c r="BH39" s="47" t="str">
        <f t="shared" si="1"/>
        <v>0</v>
      </c>
      <c r="BI39" s="42"/>
      <c r="BJ39" s="42"/>
      <c r="BK39" s="49"/>
      <c r="BL39" s="49"/>
      <c r="BM39" s="53" t="str">
        <f>$AG$17</f>
        <v>B2</v>
      </c>
      <c r="BN39" s="51">
        <f>SUM($BH$27+$BF$32+$BH$39+$BF$44)</f>
        <v>0</v>
      </c>
      <c r="BO39" s="51">
        <f>SUM($AZ$27+$AW$32+$AZ$39+$AW$44)</f>
        <v>0</v>
      </c>
      <c r="BP39" s="52" t="s">
        <v>22</v>
      </c>
      <c r="BQ39" s="51">
        <f>SUM($AW$27+$AZ$32+$AW$39+$AZ$44)</f>
        <v>0</v>
      </c>
      <c r="BR39" s="51">
        <f>SUM(BO39-BQ39)</f>
        <v>0</v>
      </c>
      <c r="BS39" s="51"/>
      <c r="BT39" s="42"/>
      <c r="BU39" s="42"/>
      <c r="BV39" s="45"/>
      <c r="BW39" s="45"/>
      <c r="BX39" s="45"/>
      <c r="BY39" s="45"/>
      <c r="BZ39" s="45"/>
      <c r="CA39" s="45"/>
      <c r="CB39" s="45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</row>
    <row r="40" spans="2:132" s="4" customFormat="1" ht="18" customHeight="1" thickBot="1">
      <c r="B40" s="119">
        <v>16</v>
      </c>
      <c r="C40" s="120"/>
      <c r="D40" s="120"/>
      <c r="E40" s="120"/>
      <c r="F40" s="120"/>
      <c r="G40" s="120" t="s">
        <v>25</v>
      </c>
      <c r="H40" s="120"/>
      <c r="I40" s="120"/>
      <c r="J40" s="208">
        <f t="shared" si="2"/>
        <v>0.5416666666666663</v>
      </c>
      <c r="K40" s="208"/>
      <c r="L40" s="208"/>
      <c r="M40" s="208"/>
      <c r="N40" s="209"/>
      <c r="O40" s="123" t="str">
        <f>AG20</f>
        <v>B5</v>
      </c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8" t="s">
        <v>23</v>
      </c>
      <c r="AF40" s="124" t="str">
        <f>AG19</f>
        <v>B4</v>
      </c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5"/>
      <c r="AW40" s="126"/>
      <c r="AX40" s="127"/>
      <c r="AY40" s="8" t="s">
        <v>22</v>
      </c>
      <c r="AZ40" s="127"/>
      <c r="BA40" s="128"/>
      <c r="BB40" s="126"/>
      <c r="BC40" s="204"/>
      <c r="BD40" s="64"/>
      <c r="BE40" s="42"/>
      <c r="BF40" s="47" t="str">
        <f t="shared" si="0"/>
        <v>0</v>
      </c>
      <c r="BG40" s="47" t="s">
        <v>22</v>
      </c>
      <c r="BH40" s="47" t="str">
        <f t="shared" si="1"/>
        <v>0</v>
      </c>
      <c r="BI40" s="42"/>
      <c r="BJ40" s="42"/>
      <c r="BK40" s="49"/>
      <c r="BL40" s="49"/>
      <c r="BM40" s="50" t="str">
        <f>$AG$18</f>
        <v>B3</v>
      </c>
      <c r="BN40" s="51">
        <f>SUM($BH$28+$BF$35+$BF$39+$BH$43)</f>
        <v>0</v>
      </c>
      <c r="BO40" s="51">
        <f>SUM($AZ$28+$AW$35+$AW$39+$AZ$43)</f>
        <v>0</v>
      </c>
      <c r="BP40" s="52" t="s">
        <v>22</v>
      </c>
      <c r="BQ40" s="51">
        <f>SUM($AW$28+$AZ$35+$AZ$39+$AW$43)</f>
        <v>0</v>
      </c>
      <c r="BR40" s="51">
        <f>SUM(BO40-BQ40)</f>
        <v>0</v>
      </c>
      <c r="BS40" s="51"/>
      <c r="BT40" s="42"/>
      <c r="BU40" s="42"/>
      <c r="BV40" s="45"/>
      <c r="BW40" s="45"/>
      <c r="BX40" s="45"/>
      <c r="BY40" s="45"/>
      <c r="BZ40" s="45"/>
      <c r="CA40" s="45"/>
      <c r="CB40" s="45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</row>
    <row r="41" spans="2:132" s="4" customFormat="1" ht="18" customHeight="1">
      <c r="B41" s="218">
        <v>17</v>
      </c>
      <c r="C41" s="219"/>
      <c r="D41" s="219"/>
      <c r="E41" s="219"/>
      <c r="F41" s="219"/>
      <c r="G41" s="219" t="s">
        <v>19</v>
      </c>
      <c r="H41" s="219"/>
      <c r="I41" s="219"/>
      <c r="J41" s="220">
        <f t="shared" si="2"/>
        <v>0.5499999999999996</v>
      </c>
      <c r="K41" s="220"/>
      <c r="L41" s="220"/>
      <c r="M41" s="220"/>
      <c r="N41" s="221"/>
      <c r="O41" s="215" t="str">
        <f>D16</f>
        <v>A1</v>
      </c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15" t="s">
        <v>23</v>
      </c>
      <c r="AF41" s="216" t="str">
        <f>D18</f>
        <v>A3</v>
      </c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7"/>
      <c r="AW41" s="200"/>
      <c r="AX41" s="202"/>
      <c r="AY41" s="15" t="s">
        <v>22</v>
      </c>
      <c r="AZ41" s="202"/>
      <c r="BA41" s="203"/>
      <c r="BB41" s="200"/>
      <c r="BC41" s="201"/>
      <c r="BD41" s="64"/>
      <c r="BE41" s="42"/>
      <c r="BF41" s="47" t="str">
        <f t="shared" si="0"/>
        <v>0</v>
      </c>
      <c r="BG41" s="47" t="s">
        <v>22</v>
      </c>
      <c r="BH41" s="47" t="str">
        <f t="shared" si="1"/>
        <v>0</v>
      </c>
      <c r="BI41" s="42"/>
      <c r="BJ41" s="42"/>
      <c r="BK41" s="49"/>
      <c r="BL41" s="49"/>
      <c r="BM41" s="53" t="str">
        <f>$AG$19</f>
        <v>B4</v>
      </c>
      <c r="BN41" s="51">
        <f>SUM($BF$28+$BH$32+$BF$36+$BH$40)</f>
        <v>0</v>
      </c>
      <c r="BO41" s="51">
        <f>SUM($AW$28+$AZ$32+$AW$36+$AZ$40)</f>
        <v>0</v>
      </c>
      <c r="BP41" s="52" t="s">
        <v>22</v>
      </c>
      <c r="BQ41" s="51">
        <f>SUM($AZ$28+$AW$32+$AZ$36+$AW$40)</f>
        <v>0</v>
      </c>
      <c r="BR41" s="51">
        <f>SUM(BO41-BQ41)</f>
        <v>0</v>
      </c>
      <c r="BS41" s="51"/>
      <c r="BT41" s="42"/>
      <c r="BU41" s="42"/>
      <c r="BV41" s="45"/>
      <c r="BW41" s="45"/>
      <c r="BX41" s="45"/>
      <c r="BY41" s="45"/>
      <c r="BZ41" s="45"/>
      <c r="CA41" s="45"/>
      <c r="CB41" s="45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</row>
    <row r="42" spans="2:132" s="4" customFormat="1" ht="18" customHeight="1" thickBot="1">
      <c r="B42" s="119">
        <v>18</v>
      </c>
      <c r="C42" s="120"/>
      <c r="D42" s="120"/>
      <c r="E42" s="120"/>
      <c r="F42" s="120"/>
      <c r="G42" s="120" t="s">
        <v>19</v>
      </c>
      <c r="H42" s="120"/>
      <c r="I42" s="120"/>
      <c r="J42" s="208">
        <f t="shared" si="2"/>
        <v>0.5583333333333329</v>
      </c>
      <c r="K42" s="208"/>
      <c r="L42" s="208"/>
      <c r="M42" s="208"/>
      <c r="N42" s="209"/>
      <c r="O42" s="123" t="str">
        <f>D17</f>
        <v>A2</v>
      </c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8" t="s">
        <v>23</v>
      </c>
      <c r="AF42" s="124" t="str">
        <f>D20</f>
        <v>A5</v>
      </c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5"/>
      <c r="AW42" s="126"/>
      <c r="AX42" s="127"/>
      <c r="AY42" s="8" t="s">
        <v>22</v>
      </c>
      <c r="AZ42" s="127"/>
      <c r="BA42" s="128"/>
      <c r="BB42" s="126"/>
      <c r="BC42" s="204"/>
      <c r="BD42" s="64"/>
      <c r="BE42" s="42"/>
      <c r="BF42" s="47" t="str">
        <f t="shared" si="0"/>
        <v>0</v>
      </c>
      <c r="BG42" s="47" t="s">
        <v>22</v>
      </c>
      <c r="BH42" s="47" t="str">
        <f t="shared" si="1"/>
        <v>0</v>
      </c>
      <c r="BI42" s="42"/>
      <c r="BJ42" s="42"/>
      <c r="BK42" s="49"/>
      <c r="BL42" s="49"/>
      <c r="BM42" s="53" t="str">
        <f>$AG$20</f>
        <v>B5</v>
      </c>
      <c r="BN42" s="51">
        <f>SUM($BF$31+$BH$35+$BF$40+$BH$44)</f>
        <v>0</v>
      </c>
      <c r="BO42" s="51">
        <f>SUM($AW$31+$AZ$35+$AW$40+$AZ$44)</f>
        <v>0</v>
      </c>
      <c r="BP42" s="52" t="s">
        <v>22</v>
      </c>
      <c r="BQ42" s="51">
        <f>SUM($AZ$31+$AW$35+$AZ$40+$AW$44)</f>
        <v>0</v>
      </c>
      <c r="BR42" s="51">
        <f>SUM(BO42-BQ42)</f>
        <v>0</v>
      </c>
      <c r="BS42" s="51"/>
      <c r="BT42" s="42"/>
      <c r="BU42" s="42"/>
      <c r="BV42" s="45"/>
      <c r="BW42" s="45"/>
      <c r="BX42" s="45"/>
      <c r="BY42" s="45"/>
      <c r="BZ42" s="45"/>
      <c r="CA42" s="45"/>
      <c r="CB42" s="45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</row>
    <row r="43" spans="2:132" s="4" customFormat="1" ht="18" customHeight="1">
      <c r="B43" s="218">
        <v>19</v>
      </c>
      <c r="C43" s="219"/>
      <c r="D43" s="219"/>
      <c r="E43" s="219"/>
      <c r="F43" s="219"/>
      <c r="G43" s="219" t="s">
        <v>25</v>
      </c>
      <c r="H43" s="219"/>
      <c r="I43" s="219"/>
      <c r="J43" s="220">
        <f t="shared" si="2"/>
        <v>0.5666666666666662</v>
      </c>
      <c r="K43" s="220"/>
      <c r="L43" s="220"/>
      <c r="M43" s="220"/>
      <c r="N43" s="221"/>
      <c r="O43" s="215" t="str">
        <f>AG16</f>
        <v>B1</v>
      </c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15" t="s">
        <v>23</v>
      </c>
      <c r="AF43" s="216" t="str">
        <f>AG18</f>
        <v>B3</v>
      </c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7"/>
      <c r="AW43" s="200"/>
      <c r="AX43" s="202"/>
      <c r="AY43" s="15" t="s">
        <v>22</v>
      </c>
      <c r="AZ43" s="202"/>
      <c r="BA43" s="203"/>
      <c r="BB43" s="200"/>
      <c r="BC43" s="201"/>
      <c r="BD43" s="64"/>
      <c r="BE43" s="42"/>
      <c r="BF43" s="47" t="str">
        <f t="shared" si="0"/>
        <v>0</v>
      </c>
      <c r="BG43" s="47" t="s">
        <v>22</v>
      </c>
      <c r="BH43" s="47" t="str">
        <f t="shared" si="1"/>
        <v>0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51"/>
      <c r="BS43" s="42"/>
      <c r="BT43" s="42"/>
      <c r="BU43" s="42"/>
      <c r="BV43" s="45"/>
      <c r="BW43" s="45"/>
      <c r="BX43" s="45"/>
      <c r="BY43" s="45"/>
      <c r="BZ43" s="45"/>
      <c r="CA43" s="45"/>
      <c r="CB43" s="45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</row>
    <row r="44" spans="2:70" ht="18" customHeight="1" thickBot="1">
      <c r="B44" s="119">
        <v>20</v>
      </c>
      <c r="C44" s="120"/>
      <c r="D44" s="120"/>
      <c r="E44" s="120"/>
      <c r="F44" s="120"/>
      <c r="G44" s="120" t="s">
        <v>25</v>
      </c>
      <c r="H44" s="120"/>
      <c r="I44" s="120"/>
      <c r="J44" s="208">
        <f t="shared" si="2"/>
        <v>0.5749999999999995</v>
      </c>
      <c r="K44" s="208"/>
      <c r="L44" s="208"/>
      <c r="M44" s="208"/>
      <c r="N44" s="209"/>
      <c r="O44" s="123" t="str">
        <f>AG17</f>
        <v>B2</v>
      </c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8" t="s">
        <v>23</v>
      </c>
      <c r="AF44" s="124" t="str">
        <f>AG20</f>
        <v>B5</v>
      </c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5"/>
      <c r="AW44" s="126"/>
      <c r="AX44" s="127"/>
      <c r="AY44" s="8" t="s">
        <v>22</v>
      </c>
      <c r="AZ44" s="127"/>
      <c r="BA44" s="128"/>
      <c r="BB44" s="126"/>
      <c r="BC44" s="204"/>
      <c r="BD44" s="65"/>
      <c r="BF44" s="47" t="str">
        <f t="shared" si="0"/>
        <v>0</v>
      </c>
      <c r="BG44" s="47" t="s">
        <v>22</v>
      </c>
      <c r="BH44" s="47" t="str">
        <f t="shared" si="1"/>
        <v>0</v>
      </c>
      <c r="BR44" s="51"/>
    </row>
    <row r="45" ht="12.75">
      <c r="BR45" s="51"/>
    </row>
    <row r="46" spans="2:70" ht="12.75">
      <c r="B46" s="1" t="s">
        <v>30</v>
      </c>
      <c r="BR46" s="51"/>
    </row>
    <row r="47" ht="6" customHeight="1" thickBot="1">
      <c r="BR47" s="51"/>
    </row>
    <row r="48" spans="2:132" s="9" customFormat="1" ht="13.5" customHeight="1" thickBot="1">
      <c r="B48" s="114" t="s">
        <v>15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/>
      <c r="P48" s="114" t="s">
        <v>27</v>
      </c>
      <c r="Q48" s="115"/>
      <c r="R48" s="116"/>
      <c r="S48" s="114" t="s">
        <v>28</v>
      </c>
      <c r="T48" s="115"/>
      <c r="U48" s="115"/>
      <c r="V48" s="115"/>
      <c r="W48" s="116"/>
      <c r="X48" s="114" t="s">
        <v>29</v>
      </c>
      <c r="Y48" s="115"/>
      <c r="Z48" s="116"/>
      <c r="AA48" s="10"/>
      <c r="AB48" s="10"/>
      <c r="AC48" s="10"/>
      <c r="AD48" s="10"/>
      <c r="AE48" s="114" t="s">
        <v>16</v>
      </c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6"/>
      <c r="AS48" s="114" t="s">
        <v>27</v>
      </c>
      <c r="AT48" s="115"/>
      <c r="AU48" s="116"/>
      <c r="AV48" s="114" t="s">
        <v>28</v>
      </c>
      <c r="AW48" s="115"/>
      <c r="AX48" s="115"/>
      <c r="AY48" s="115"/>
      <c r="AZ48" s="116"/>
      <c r="BA48" s="114" t="s">
        <v>29</v>
      </c>
      <c r="BB48" s="115"/>
      <c r="BC48" s="116"/>
      <c r="BD48" s="56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1"/>
      <c r="BS48" s="54"/>
      <c r="BT48" s="54"/>
      <c r="BU48" s="54"/>
      <c r="BV48" s="55"/>
      <c r="BW48" s="55"/>
      <c r="BX48" s="55"/>
      <c r="BY48" s="55"/>
      <c r="BZ48" s="55"/>
      <c r="CA48" s="55"/>
      <c r="CB48" s="55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</row>
    <row r="49" spans="2:70" ht="12.75">
      <c r="B49" s="110" t="s">
        <v>10</v>
      </c>
      <c r="C49" s="67"/>
      <c r="D49" s="111">
        <f>IF(ISBLANK($AZ$25),"",BM31)</f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3"/>
      <c r="P49" s="108">
        <f>IF(ISBLANK($AZ$25),"",BN31)</f>
      </c>
      <c r="Q49" s="109"/>
      <c r="R49" s="77"/>
      <c r="S49" s="67">
        <f>IF(ISBLANK($AZ$25),"",BO31)</f>
      </c>
      <c r="T49" s="67"/>
      <c r="U49" s="11" t="s">
        <v>22</v>
      </c>
      <c r="V49" s="67">
        <f>IF(ISBLANK($AZ$25),"",BQ31)</f>
      </c>
      <c r="W49" s="67"/>
      <c r="X49" s="68">
        <f>IF(ISBLANK($AZ$25),"",BR31)</f>
      </c>
      <c r="Y49" s="69"/>
      <c r="Z49" s="66"/>
      <c r="AA49" s="4"/>
      <c r="AB49" s="4"/>
      <c r="AC49" s="4"/>
      <c r="AD49" s="4"/>
      <c r="AE49" s="110" t="s">
        <v>10</v>
      </c>
      <c r="AF49" s="67"/>
      <c r="AG49" s="111">
        <f>IF(ISBLANK($AZ$27),"",BM38)</f>
      </c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3"/>
      <c r="AS49" s="108">
        <f>IF(ISBLANK($AZ$27),"",BN38)</f>
      </c>
      <c r="AT49" s="109"/>
      <c r="AU49" s="77"/>
      <c r="AV49" s="67">
        <f>IF(ISBLANK($AZ$27),"",BO38)</f>
      </c>
      <c r="AW49" s="67"/>
      <c r="AX49" s="11" t="s">
        <v>22</v>
      </c>
      <c r="AY49" s="67">
        <f>IF(ISBLANK($AZ$27),"",BQ38)</f>
      </c>
      <c r="AZ49" s="67"/>
      <c r="BA49" s="68">
        <f>IF(ISBLANK($AZ$27),"",BR38)</f>
      </c>
      <c r="BB49" s="69"/>
      <c r="BC49" s="66"/>
      <c r="BR49" s="51"/>
    </row>
    <row r="50" spans="2:70" ht="12.75">
      <c r="B50" s="104" t="s">
        <v>11</v>
      </c>
      <c r="C50" s="100"/>
      <c r="D50" s="105">
        <f>IF(ISBLANK($AZ$25),"",BM32)</f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97">
        <f>IF(ISBLANK($AZ$25),"",BN32)</f>
      </c>
      <c r="Q50" s="98"/>
      <c r="R50" s="99"/>
      <c r="S50" s="100">
        <f>IF(ISBLANK($AZ$25),"",BO32)</f>
      </c>
      <c r="T50" s="100"/>
      <c r="U50" s="12" t="s">
        <v>22</v>
      </c>
      <c r="V50" s="100">
        <f>IF(ISBLANK($AZ$25),"",BQ32)</f>
      </c>
      <c r="W50" s="100"/>
      <c r="X50" s="101">
        <f>IF(ISBLANK($AZ$25),"",BR32)</f>
      </c>
      <c r="Y50" s="102"/>
      <c r="Z50" s="103"/>
      <c r="AA50" s="4"/>
      <c r="AB50" s="4"/>
      <c r="AC50" s="4"/>
      <c r="AD50" s="4"/>
      <c r="AE50" s="104" t="s">
        <v>11</v>
      </c>
      <c r="AF50" s="100"/>
      <c r="AG50" s="105">
        <f>IF(ISBLANK($AZ$27),"",BM39)</f>
      </c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7"/>
      <c r="AS50" s="97">
        <f>IF(ISBLANK($AZ$27),"",BN39)</f>
      </c>
      <c r="AT50" s="98"/>
      <c r="AU50" s="99"/>
      <c r="AV50" s="100">
        <f>IF(ISBLANK($AZ$27),"",BO39)</f>
      </c>
      <c r="AW50" s="100"/>
      <c r="AX50" s="12" t="s">
        <v>22</v>
      </c>
      <c r="AY50" s="100">
        <f>IF(ISBLANK($AZ$27),"",BQ39)</f>
      </c>
      <c r="AZ50" s="100"/>
      <c r="BA50" s="101">
        <f>IF(ISBLANK($AZ$27),"",BR39)</f>
      </c>
      <c r="BB50" s="102"/>
      <c r="BC50" s="103"/>
      <c r="BR50" s="51"/>
    </row>
    <row r="51" spans="2:70" ht="12.75">
      <c r="B51" s="104" t="s">
        <v>12</v>
      </c>
      <c r="C51" s="100"/>
      <c r="D51" s="105">
        <f>IF(ISBLANK($AZ$25),"",BM33)</f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7"/>
      <c r="P51" s="97">
        <f>IF(ISBLANK($AZ$25),"",BN33)</f>
      </c>
      <c r="Q51" s="98"/>
      <c r="R51" s="99"/>
      <c r="S51" s="100">
        <f>IF(ISBLANK($AZ$25),"",BO33)</f>
      </c>
      <c r="T51" s="100"/>
      <c r="U51" s="12" t="s">
        <v>22</v>
      </c>
      <c r="V51" s="100">
        <f>IF(ISBLANK($AZ$25),"",BQ33)</f>
      </c>
      <c r="W51" s="100"/>
      <c r="X51" s="101">
        <f>IF(ISBLANK($AZ$25),"",BR33)</f>
      </c>
      <c r="Y51" s="102"/>
      <c r="Z51" s="103"/>
      <c r="AA51" s="4"/>
      <c r="AB51" s="4"/>
      <c r="AC51" s="4"/>
      <c r="AD51" s="4"/>
      <c r="AE51" s="104" t="s">
        <v>12</v>
      </c>
      <c r="AF51" s="100"/>
      <c r="AG51" s="105">
        <f>IF(ISBLANK($AZ$27),"",BM40)</f>
      </c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7"/>
      <c r="AS51" s="97">
        <f>IF(ISBLANK($AZ$27),"",BN40)</f>
      </c>
      <c r="AT51" s="98"/>
      <c r="AU51" s="99"/>
      <c r="AV51" s="100">
        <f>IF(ISBLANK($AZ$27),"",BO40)</f>
      </c>
      <c r="AW51" s="100"/>
      <c r="AX51" s="12" t="s">
        <v>22</v>
      </c>
      <c r="AY51" s="100">
        <f>IF(ISBLANK($AZ$27),"",BQ40)</f>
      </c>
      <c r="AZ51" s="100"/>
      <c r="BA51" s="101">
        <f>IF(ISBLANK($AZ$27),"",BR40)</f>
      </c>
      <c r="BB51" s="102"/>
      <c r="BC51" s="103"/>
      <c r="BR51" s="51"/>
    </row>
    <row r="52" spans="2:70" ht="12.75">
      <c r="B52" s="104" t="s">
        <v>13</v>
      </c>
      <c r="C52" s="100"/>
      <c r="D52" s="105">
        <f>IF(ISBLANK($AZ$25),"",BM34)</f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7"/>
      <c r="P52" s="97">
        <f>IF(ISBLANK($AZ$25),"",BN34)</f>
      </c>
      <c r="Q52" s="98"/>
      <c r="R52" s="99"/>
      <c r="S52" s="100">
        <f>IF(ISBLANK($AZ$25),"",BO34)</f>
      </c>
      <c r="T52" s="100"/>
      <c r="U52" s="12" t="s">
        <v>22</v>
      </c>
      <c r="V52" s="100">
        <f>IF(ISBLANK($AZ$25),"",BQ34)</f>
      </c>
      <c r="W52" s="100"/>
      <c r="X52" s="101">
        <f>IF(ISBLANK($AZ$25),"",BR34)</f>
      </c>
      <c r="Y52" s="102"/>
      <c r="Z52" s="103"/>
      <c r="AA52" s="4"/>
      <c r="AB52" s="4"/>
      <c r="AC52" s="4"/>
      <c r="AD52" s="4"/>
      <c r="AE52" s="104" t="s">
        <v>13</v>
      </c>
      <c r="AF52" s="100"/>
      <c r="AG52" s="105">
        <f>IF(ISBLANK($AZ$27),"",BM41)</f>
      </c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7"/>
      <c r="AS52" s="97">
        <f>IF(ISBLANK($AZ$27),"",BN41)</f>
      </c>
      <c r="AT52" s="98"/>
      <c r="AU52" s="99"/>
      <c r="AV52" s="100">
        <f>IF(ISBLANK($AZ$27),"",BO41)</f>
      </c>
      <c r="AW52" s="100"/>
      <c r="AX52" s="12" t="s">
        <v>22</v>
      </c>
      <c r="AY52" s="100">
        <f>IF(ISBLANK($AZ$27),"",BQ41)</f>
      </c>
      <c r="AZ52" s="100"/>
      <c r="BA52" s="101">
        <f>IF(ISBLANK($AZ$27),"",BR41)</f>
      </c>
      <c r="BB52" s="102"/>
      <c r="BC52" s="103"/>
      <c r="BR52" s="51"/>
    </row>
    <row r="53" spans="2:70" ht="13.5" thickBot="1">
      <c r="B53" s="198" t="s">
        <v>14</v>
      </c>
      <c r="C53" s="199"/>
      <c r="D53" s="94">
        <f>IF(ISBLANK($AZ$25),"",BM35)</f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6"/>
      <c r="P53" s="86">
        <f>IF(ISBLANK($AZ$25),"",BN35)</f>
      </c>
      <c r="Q53" s="87"/>
      <c r="R53" s="88"/>
      <c r="S53" s="89">
        <f>IF(ISBLANK($AZ$25),"",BO35)</f>
      </c>
      <c r="T53" s="89"/>
      <c r="U53" s="13" t="s">
        <v>22</v>
      </c>
      <c r="V53" s="89">
        <f>IF(ISBLANK($AZ$25),"",BQ35)</f>
      </c>
      <c r="W53" s="89"/>
      <c r="X53" s="90">
        <f>IF(ISBLANK($AZ$25),"",BR35)</f>
      </c>
      <c r="Y53" s="91"/>
      <c r="Z53" s="92"/>
      <c r="AA53" s="4"/>
      <c r="AB53" s="4"/>
      <c r="AC53" s="4"/>
      <c r="AD53" s="4"/>
      <c r="AE53" s="198" t="s">
        <v>14</v>
      </c>
      <c r="AF53" s="199"/>
      <c r="AG53" s="94">
        <f>IF(ISBLANK($AZ$27),"",BM42)</f>
      </c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6"/>
      <c r="AS53" s="86">
        <f>IF(ISBLANK($AZ$27),"",BN42)</f>
      </c>
      <c r="AT53" s="87"/>
      <c r="AU53" s="88"/>
      <c r="AV53" s="89">
        <f>IF(ISBLANK($AZ$27),"",BO42)</f>
      </c>
      <c r="AW53" s="89"/>
      <c r="AX53" s="13" t="s">
        <v>22</v>
      </c>
      <c r="AY53" s="89">
        <f>IF(ISBLANK($AZ$27),"",BQ42)</f>
      </c>
      <c r="AZ53" s="89"/>
      <c r="BA53" s="90">
        <f>IF(ISBLANK($AZ$27),"",BR42)</f>
      </c>
      <c r="BB53" s="91"/>
      <c r="BC53" s="92"/>
      <c r="BR53" s="51"/>
    </row>
    <row r="54" ht="12.75">
      <c r="BR54" s="51"/>
    </row>
    <row r="55" ht="12.75">
      <c r="BR55" s="51"/>
    </row>
    <row r="56" spans="2:70" ht="33">
      <c r="B56" s="225" t="str">
        <f>$A$2</f>
        <v>Vereinsname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R56" s="51"/>
    </row>
    <row r="57" spans="2:70" ht="27">
      <c r="B57" s="224" t="str">
        <f>$A$3</f>
        <v>1. FAIR-Play-Cup 2002 (z.B.)</v>
      </c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R57" s="51"/>
    </row>
    <row r="58" ht="12.75">
      <c r="BR58" s="51"/>
    </row>
    <row r="59" spans="2:70" ht="12.75">
      <c r="B59" s="1" t="s">
        <v>52</v>
      </c>
      <c r="BR59" s="51"/>
    </row>
    <row r="60" ht="12.75">
      <c r="BR60" s="51"/>
    </row>
    <row r="61" spans="1:70" ht="15.75">
      <c r="A61" s="2"/>
      <c r="B61" s="2"/>
      <c r="C61" s="2"/>
      <c r="D61" s="2"/>
      <c r="E61" s="2"/>
      <c r="F61" s="2"/>
      <c r="G61" s="6" t="s">
        <v>3</v>
      </c>
      <c r="H61" s="195">
        <f>$J$44+$U$10*$X$10+$X$61</f>
        <v>0.5888888888888884</v>
      </c>
      <c r="I61" s="195"/>
      <c r="J61" s="195"/>
      <c r="K61" s="195"/>
      <c r="L61" s="195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96">
        <v>1</v>
      </c>
      <c r="V61" s="196" t="s">
        <v>6</v>
      </c>
      <c r="W61" s="20" t="s">
        <v>36</v>
      </c>
      <c r="X61" s="197">
        <v>0.006944444444444444</v>
      </c>
      <c r="Y61" s="197"/>
      <c r="Z61" s="197"/>
      <c r="AA61" s="197"/>
      <c r="AB61" s="197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197">
        <v>0.001388888888888889</v>
      </c>
      <c r="AM61" s="197"/>
      <c r="AN61" s="197"/>
      <c r="AO61" s="197"/>
      <c r="AP61" s="197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41"/>
      <c r="BR61" s="51"/>
    </row>
    <row r="62" ht="6" customHeight="1" thickBot="1">
      <c r="BR62" s="51"/>
    </row>
    <row r="63" spans="2:102" ht="16.5" thickBot="1">
      <c r="B63" s="157" t="s">
        <v>53</v>
      </c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9"/>
      <c r="Z63" s="160"/>
      <c r="AE63" s="157" t="s">
        <v>54</v>
      </c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9"/>
      <c r="BC63" s="160"/>
      <c r="BD63" s="7"/>
      <c r="BM63" s="76"/>
      <c r="BN63" s="76"/>
      <c r="BO63" s="76"/>
      <c r="BP63" s="78"/>
      <c r="BQ63" s="76"/>
      <c r="BR63" s="51"/>
      <c r="BS63" s="76"/>
      <c r="BT63" s="76"/>
      <c r="BU63" s="76"/>
      <c r="BV63" s="79"/>
      <c r="BW63" s="79"/>
      <c r="BX63" s="79"/>
      <c r="BY63" s="79"/>
      <c r="BZ63" s="79"/>
      <c r="CA63" s="79"/>
      <c r="CB63" s="79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</row>
    <row r="64" spans="2:102" ht="15">
      <c r="B64" s="155" t="s">
        <v>10</v>
      </c>
      <c r="C64" s="156"/>
      <c r="D64" s="152" t="str">
        <f>(IF(ISBLANK($AZ$42),"1. Gruppe A",$D$49))</f>
        <v>1. Gruppe A</v>
      </c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3"/>
      <c r="Z64" s="154"/>
      <c r="AE64" s="155" t="s">
        <v>10</v>
      </c>
      <c r="AF64" s="156"/>
      <c r="AG64" s="152" t="str">
        <f>(IF(ISBLANK($AZ$44),"1. Gruppe B",$AG$49))</f>
        <v>1. Gruppe B</v>
      </c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3"/>
      <c r="BC64" s="154"/>
      <c r="BD64" s="7"/>
      <c r="BM64" s="76"/>
      <c r="BN64" s="76"/>
      <c r="BO64" s="76"/>
      <c r="BP64" s="78"/>
      <c r="BQ64" s="76"/>
      <c r="BR64" s="51"/>
      <c r="BS64" s="76"/>
      <c r="BT64" s="76"/>
      <c r="BU64" s="76"/>
      <c r="BV64" s="79"/>
      <c r="BW64" s="79"/>
      <c r="BX64" s="79"/>
      <c r="BY64" s="79"/>
      <c r="BZ64" s="79"/>
      <c r="CA64" s="79"/>
      <c r="CB64" s="79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</row>
    <row r="65" spans="2:102" ht="15">
      <c r="B65" s="155" t="s">
        <v>11</v>
      </c>
      <c r="C65" s="156"/>
      <c r="D65" s="152" t="str">
        <f>(IF(ISBLANK($AZ$44),"2. Gruppe B",$AG$50))</f>
        <v>2. Gruppe B</v>
      </c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  <c r="Z65" s="154"/>
      <c r="AE65" s="155" t="s">
        <v>11</v>
      </c>
      <c r="AF65" s="156"/>
      <c r="AG65" s="152" t="str">
        <f>(IF(ISBLANK($AZ$42),"2. Gruppe A",$D$50))</f>
        <v>2. Gruppe A</v>
      </c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3"/>
      <c r="BC65" s="154"/>
      <c r="BD65" s="7"/>
      <c r="BM65" s="76"/>
      <c r="BN65" s="76"/>
      <c r="BO65" s="76"/>
      <c r="BP65" s="78"/>
      <c r="BQ65" s="76"/>
      <c r="BR65" s="51"/>
      <c r="BS65" s="76"/>
      <c r="BT65" s="76"/>
      <c r="BU65" s="76"/>
      <c r="BV65" s="79"/>
      <c r="BW65" s="79"/>
      <c r="BX65" s="79"/>
      <c r="BY65" s="79"/>
      <c r="BZ65" s="79"/>
      <c r="CA65" s="79"/>
      <c r="CB65" s="79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</row>
    <row r="66" spans="2:102" ht="15.75" thickBot="1">
      <c r="B66" s="150" t="s">
        <v>12</v>
      </c>
      <c r="C66" s="151"/>
      <c r="D66" s="141" t="str">
        <f>(IF(ISBLANK($AZ$42),"3. Gruppe A",$D$51))</f>
        <v>3. Gruppe A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2"/>
      <c r="Z66" s="143"/>
      <c r="AE66" s="150" t="s">
        <v>12</v>
      </c>
      <c r="AF66" s="151"/>
      <c r="AG66" s="141" t="str">
        <f>(IF(ISBLANK($AZ$44),"3. Gruppe B",$AG$51))</f>
        <v>3. Gruppe B</v>
      </c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2"/>
      <c r="BC66" s="143"/>
      <c r="BD66" s="7"/>
      <c r="BM66" s="76"/>
      <c r="BN66" s="76"/>
      <c r="BO66" s="76"/>
      <c r="BP66" s="78"/>
      <c r="BQ66" s="76"/>
      <c r="BR66" s="51"/>
      <c r="BS66" s="76"/>
      <c r="BT66" s="76"/>
      <c r="BU66" s="76"/>
      <c r="BV66" s="79"/>
      <c r="BW66" s="79"/>
      <c r="BX66" s="79"/>
      <c r="BY66" s="79"/>
      <c r="BZ66" s="79"/>
      <c r="CA66" s="79"/>
      <c r="CB66" s="79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</row>
    <row r="67" spans="56:102" ht="12.75">
      <c r="BD67" s="7"/>
      <c r="BM67" s="76"/>
      <c r="BN67" s="76"/>
      <c r="BO67" s="76"/>
      <c r="BP67" s="78"/>
      <c r="BQ67" s="76"/>
      <c r="BR67" s="51"/>
      <c r="BS67" s="76"/>
      <c r="BT67" s="76"/>
      <c r="BU67" s="76"/>
      <c r="BV67" s="79"/>
      <c r="BW67" s="79"/>
      <c r="BX67" s="79"/>
      <c r="BY67" s="79"/>
      <c r="BZ67" s="79"/>
      <c r="CA67" s="79"/>
      <c r="CB67" s="79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</row>
    <row r="68" spans="2:102" ht="12.75">
      <c r="B68" s="1" t="s">
        <v>55</v>
      </c>
      <c r="BD68" s="7"/>
      <c r="BM68" s="76"/>
      <c r="BN68" s="76"/>
      <c r="BO68" s="76"/>
      <c r="BP68" s="78"/>
      <c r="BQ68" s="76"/>
      <c r="BR68" s="51"/>
      <c r="BS68" s="76"/>
      <c r="BT68" s="76"/>
      <c r="BU68" s="76"/>
      <c r="BV68" s="79"/>
      <c r="BW68" s="79"/>
      <c r="BX68" s="79"/>
      <c r="BY68" s="79"/>
      <c r="BZ68" s="79"/>
      <c r="CA68" s="79"/>
      <c r="CB68" s="79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</row>
    <row r="69" spans="56:102" ht="6" customHeight="1" thickBot="1">
      <c r="BD69" s="7"/>
      <c r="BM69" s="76"/>
      <c r="BN69" s="76"/>
      <c r="BO69" s="76"/>
      <c r="BP69" s="78"/>
      <c r="BQ69" s="76"/>
      <c r="BR69" s="51"/>
      <c r="BS69" s="76"/>
      <c r="BT69" s="76"/>
      <c r="BU69" s="76"/>
      <c r="BV69" s="79"/>
      <c r="BW69" s="79"/>
      <c r="BX69" s="79"/>
      <c r="BY69" s="79"/>
      <c r="BZ69" s="79"/>
      <c r="CA69" s="79"/>
      <c r="CB69" s="79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</row>
    <row r="70" spans="2:132" s="4" customFormat="1" ht="16.5" customHeight="1" thickBot="1">
      <c r="B70" s="144" t="s">
        <v>17</v>
      </c>
      <c r="C70" s="145"/>
      <c r="D70" s="146"/>
      <c r="E70" s="115"/>
      <c r="F70" s="147"/>
      <c r="G70" s="146" t="s">
        <v>18</v>
      </c>
      <c r="H70" s="115"/>
      <c r="I70" s="147"/>
      <c r="J70" s="146" t="s">
        <v>20</v>
      </c>
      <c r="K70" s="115"/>
      <c r="L70" s="115"/>
      <c r="M70" s="115"/>
      <c r="N70" s="147"/>
      <c r="O70" s="146" t="s">
        <v>21</v>
      </c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4" t="s">
        <v>24</v>
      </c>
      <c r="AX70" s="115"/>
      <c r="AY70" s="115"/>
      <c r="AZ70" s="115"/>
      <c r="BA70" s="115"/>
      <c r="BB70" s="148"/>
      <c r="BC70" s="149"/>
      <c r="BD70" s="70"/>
      <c r="BE70" s="42"/>
      <c r="BF70" s="43" t="s">
        <v>31</v>
      </c>
      <c r="BG70" s="44"/>
      <c r="BH70" s="44"/>
      <c r="BI70" s="42"/>
      <c r="BJ70" s="42"/>
      <c r="BK70" s="42"/>
      <c r="BL70" s="42"/>
      <c r="BM70" s="42"/>
      <c r="BN70" s="42"/>
      <c r="BO70" s="42"/>
      <c r="BP70" s="81"/>
      <c r="BQ70" s="42"/>
      <c r="BR70" s="51"/>
      <c r="BS70" s="42"/>
      <c r="BT70" s="42"/>
      <c r="BU70" s="42"/>
      <c r="BV70" s="45"/>
      <c r="BW70" s="45"/>
      <c r="BX70" s="45"/>
      <c r="BY70" s="45"/>
      <c r="BZ70" s="45"/>
      <c r="CA70" s="45"/>
      <c r="CB70" s="45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</row>
    <row r="71" spans="2:132" s="5" customFormat="1" ht="18" customHeight="1">
      <c r="B71" s="137">
        <v>21</v>
      </c>
      <c r="C71" s="138"/>
      <c r="D71" s="138"/>
      <c r="E71" s="138"/>
      <c r="F71" s="138"/>
      <c r="G71" s="138">
        <v>1</v>
      </c>
      <c r="H71" s="138"/>
      <c r="I71" s="138"/>
      <c r="J71" s="139">
        <f>$H$61</f>
        <v>0.5888888888888884</v>
      </c>
      <c r="K71" s="139"/>
      <c r="L71" s="139"/>
      <c r="M71" s="139"/>
      <c r="N71" s="140"/>
      <c r="O71" s="131" t="str">
        <f>$D$64</f>
        <v>1. Gruppe A</v>
      </c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71" t="s">
        <v>23</v>
      </c>
      <c r="AF71" s="132" t="str">
        <f>$D$65</f>
        <v>2. Gruppe B</v>
      </c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3"/>
      <c r="AW71" s="134"/>
      <c r="AX71" s="135"/>
      <c r="AY71" s="71" t="s">
        <v>22</v>
      </c>
      <c r="AZ71" s="135"/>
      <c r="BA71" s="136"/>
      <c r="BB71" s="117"/>
      <c r="BC71" s="118"/>
      <c r="BE71" s="42"/>
      <c r="BF71" s="47" t="str">
        <f aca="true" t="shared" si="3" ref="BF71:BF76">IF(ISBLANK(AW71),"0",IF(AW71&gt;AZ71,3,IF(AW71=AZ71,1,0)))</f>
        <v>0</v>
      </c>
      <c r="BG71" s="47" t="s">
        <v>22</v>
      </c>
      <c r="BH71" s="47" t="str">
        <f aca="true" t="shared" si="4" ref="BH71:BH76">IF(ISBLANK(AZ71),"0",IF(AZ71&gt;AW71,3,IF(AZ71=AW71,1,0)))</f>
        <v>0</v>
      </c>
      <c r="BI71" s="42"/>
      <c r="BJ71" s="48"/>
      <c r="BK71" s="48"/>
      <c r="BL71" s="48"/>
      <c r="BM71" s="82" t="str">
        <f>$D$65</f>
        <v>2. Gruppe B</v>
      </c>
      <c r="BN71" s="83">
        <f>SUM($BH$71+$BF$75)</f>
        <v>0</v>
      </c>
      <c r="BO71" s="83">
        <f>SUM($AZ$71+$AW$75)</f>
        <v>0</v>
      </c>
      <c r="BP71" s="84" t="s">
        <v>22</v>
      </c>
      <c r="BQ71" s="83">
        <f>SUM($AW$71+$AZ$75)</f>
        <v>0</v>
      </c>
      <c r="BR71" s="83">
        <f aca="true" t="shared" si="5" ref="BR71:BR76">SUM(BO71-BQ71)</f>
        <v>0</v>
      </c>
      <c r="BS71" s="48"/>
      <c r="BT71" s="42"/>
      <c r="BU71" s="42"/>
      <c r="BV71" s="45"/>
      <c r="BW71" s="45"/>
      <c r="BX71" s="45"/>
      <c r="BY71" s="45"/>
      <c r="BZ71" s="45"/>
      <c r="CA71" s="45"/>
      <c r="CB71" s="45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</row>
    <row r="72" spans="2:132" s="4" customFormat="1" ht="18" customHeight="1" thickBot="1">
      <c r="B72" s="119">
        <v>22</v>
      </c>
      <c r="C72" s="120"/>
      <c r="D72" s="120"/>
      <c r="E72" s="120"/>
      <c r="F72" s="120"/>
      <c r="G72" s="120">
        <v>2</v>
      </c>
      <c r="H72" s="120"/>
      <c r="I72" s="120"/>
      <c r="J72" s="121">
        <f>J71+$U$10*$X$10+$AL$10</f>
        <v>0.5972222222222217</v>
      </c>
      <c r="K72" s="121"/>
      <c r="L72" s="121"/>
      <c r="M72" s="121"/>
      <c r="N72" s="122"/>
      <c r="O72" s="123" t="str">
        <f>$AG$64</f>
        <v>1. Gruppe B</v>
      </c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8" t="s">
        <v>23</v>
      </c>
      <c r="AF72" s="124" t="str">
        <f>$AG$65</f>
        <v>2. Gruppe A</v>
      </c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5"/>
      <c r="AW72" s="126"/>
      <c r="AX72" s="127"/>
      <c r="AY72" s="8" t="s">
        <v>22</v>
      </c>
      <c r="AZ72" s="127"/>
      <c r="BA72" s="128"/>
      <c r="BB72" s="129"/>
      <c r="BC72" s="130"/>
      <c r="BD72" s="70"/>
      <c r="BE72" s="42"/>
      <c r="BF72" s="47" t="str">
        <f t="shared" si="3"/>
        <v>0</v>
      </c>
      <c r="BG72" s="47" t="s">
        <v>22</v>
      </c>
      <c r="BH72" s="47" t="str">
        <f t="shared" si="4"/>
        <v>0</v>
      </c>
      <c r="BI72" s="42"/>
      <c r="BJ72" s="46"/>
      <c r="BK72" s="46"/>
      <c r="BL72" s="46"/>
      <c r="BM72" s="82" t="str">
        <f>$D$64</f>
        <v>1. Gruppe A</v>
      </c>
      <c r="BN72" s="83">
        <f>SUM($BF$71+$BH$73)</f>
        <v>0</v>
      </c>
      <c r="BO72" s="83">
        <f>SUM($AW$71+$AZ$73)</f>
        <v>0</v>
      </c>
      <c r="BP72" s="84" t="s">
        <v>22</v>
      </c>
      <c r="BQ72" s="83">
        <f>SUM($AZ$71+$AW$73)</f>
        <v>0</v>
      </c>
      <c r="BR72" s="83">
        <f t="shared" si="5"/>
        <v>0</v>
      </c>
      <c r="BS72" s="46"/>
      <c r="BT72" s="42"/>
      <c r="BU72" s="42"/>
      <c r="BV72" s="45"/>
      <c r="BW72" s="45"/>
      <c r="BX72" s="45"/>
      <c r="BY72" s="45"/>
      <c r="BZ72" s="45"/>
      <c r="CA72" s="45"/>
      <c r="CB72" s="45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</row>
    <row r="73" spans="2:132" s="4" customFormat="1" ht="18" customHeight="1">
      <c r="B73" s="137">
        <v>23</v>
      </c>
      <c r="C73" s="138"/>
      <c r="D73" s="138"/>
      <c r="E73" s="138"/>
      <c r="F73" s="138"/>
      <c r="G73" s="138">
        <v>1</v>
      </c>
      <c r="H73" s="138"/>
      <c r="I73" s="138"/>
      <c r="J73" s="139">
        <f>J72+$U$10*$X$10+$AL$10</f>
        <v>0.605555555555555</v>
      </c>
      <c r="K73" s="139"/>
      <c r="L73" s="139"/>
      <c r="M73" s="139"/>
      <c r="N73" s="140"/>
      <c r="O73" s="131" t="str">
        <f>$D$66</f>
        <v>3. Gruppe A</v>
      </c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71" t="s">
        <v>23</v>
      </c>
      <c r="AF73" s="132" t="str">
        <f>$D$64</f>
        <v>1. Gruppe A</v>
      </c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3"/>
      <c r="AW73" s="134"/>
      <c r="AX73" s="135"/>
      <c r="AY73" s="71" t="s">
        <v>22</v>
      </c>
      <c r="AZ73" s="135"/>
      <c r="BA73" s="136"/>
      <c r="BB73" s="117"/>
      <c r="BC73" s="118"/>
      <c r="BD73" s="70"/>
      <c r="BE73" s="42"/>
      <c r="BF73" s="47" t="str">
        <f t="shared" si="3"/>
        <v>0</v>
      </c>
      <c r="BG73" s="47" t="s">
        <v>22</v>
      </c>
      <c r="BH73" s="47" t="str">
        <f t="shared" si="4"/>
        <v>0</v>
      </c>
      <c r="BI73" s="42"/>
      <c r="BJ73" s="46"/>
      <c r="BK73" s="46"/>
      <c r="BL73" s="46"/>
      <c r="BM73" s="82" t="str">
        <f>$D$66</f>
        <v>3. Gruppe A</v>
      </c>
      <c r="BN73" s="83">
        <f>SUM($BF$73+$BH$75)</f>
        <v>0</v>
      </c>
      <c r="BO73" s="83">
        <f>SUM($AW$73+$AZ$75)</f>
        <v>0</v>
      </c>
      <c r="BP73" s="84" t="s">
        <v>22</v>
      </c>
      <c r="BQ73" s="83">
        <f>SUM($AZ$73+$AW$75)</f>
        <v>0</v>
      </c>
      <c r="BR73" s="83">
        <f t="shared" si="5"/>
        <v>0</v>
      </c>
      <c r="BS73" s="46"/>
      <c r="BT73" s="42"/>
      <c r="BU73" s="42"/>
      <c r="BV73" s="45"/>
      <c r="BW73" s="45"/>
      <c r="BX73" s="45"/>
      <c r="BY73" s="45"/>
      <c r="BZ73" s="45"/>
      <c r="CA73" s="45"/>
      <c r="CB73" s="45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</row>
    <row r="74" spans="2:132" s="4" customFormat="1" ht="18" customHeight="1" thickBot="1">
      <c r="B74" s="119">
        <v>24</v>
      </c>
      <c r="C74" s="120"/>
      <c r="D74" s="120"/>
      <c r="E74" s="120"/>
      <c r="F74" s="120"/>
      <c r="G74" s="120">
        <v>2</v>
      </c>
      <c r="H74" s="120"/>
      <c r="I74" s="120"/>
      <c r="J74" s="121">
        <f>J73+$U$10*$X$10+$AL$10</f>
        <v>0.6138888888888883</v>
      </c>
      <c r="K74" s="121"/>
      <c r="L74" s="121"/>
      <c r="M74" s="121"/>
      <c r="N74" s="122"/>
      <c r="O74" s="123" t="str">
        <f>$AG$66</f>
        <v>3. Gruppe B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8" t="s">
        <v>23</v>
      </c>
      <c r="AF74" s="124" t="str">
        <f>$AG$64</f>
        <v>1. Gruppe B</v>
      </c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5"/>
      <c r="AW74" s="126"/>
      <c r="AX74" s="127"/>
      <c r="AY74" s="8" t="s">
        <v>22</v>
      </c>
      <c r="AZ74" s="127"/>
      <c r="BA74" s="128"/>
      <c r="BB74" s="129"/>
      <c r="BC74" s="130"/>
      <c r="BD74" s="70"/>
      <c r="BE74" s="42"/>
      <c r="BF74" s="47" t="str">
        <f t="shared" si="3"/>
        <v>0</v>
      </c>
      <c r="BG74" s="47" t="s">
        <v>22</v>
      </c>
      <c r="BH74" s="47" t="str">
        <f t="shared" si="4"/>
        <v>0</v>
      </c>
      <c r="BI74" s="42"/>
      <c r="BJ74" s="46"/>
      <c r="BK74" s="46"/>
      <c r="BL74" s="46"/>
      <c r="BM74" s="82" t="str">
        <f>$AG$66</f>
        <v>3. Gruppe B</v>
      </c>
      <c r="BN74" s="83">
        <f>SUM($BF$74+$BH$76)</f>
        <v>0</v>
      </c>
      <c r="BO74" s="83">
        <f>SUM($AW$74+$AZ$76)</f>
        <v>0</v>
      </c>
      <c r="BP74" s="84" t="s">
        <v>22</v>
      </c>
      <c r="BQ74" s="83">
        <f>SUM($AZ$74+$AW$76)</f>
        <v>0</v>
      </c>
      <c r="BR74" s="83">
        <f t="shared" si="5"/>
        <v>0</v>
      </c>
      <c r="BS74" s="46"/>
      <c r="BT74" s="42"/>
      <c r="BU74" s="42"/>
      <c r="BV74" s="45"/>
      <c r="BW74" s="45"/>
      <c r="BX74" s="45"/>
      <c r="BY74" s="45"/>
      <c r="BZ74" s="45"/>
      <c r="CA74" s="45"/>
      <c r="CB74" s="45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</row>
    <row r="75" spans="2:132" s="4" customFormat="1" ht="18" customHeight="1">
      <c r="B75" s="137">
        <v>25</v>
      </c>
      <c r="C75" s="138"/>
      <c r="D75" s="138"/>
      <c r="E75" s="138"/>
      <c r="F75" s="138"/>
      <c r="G75" s="138">
        <v>1</v>
      </c>
      <c r="H75" s="138"/>
      <c r="I75" s="138"/>
      <c r="J75" s="139">
        <f>J74+$U$10*$X$10+$AL$10</f>
        <v>0.6222222222222216</v>
      </c>
      <c r="K75" s="139"/>
      <c r="L75" s="139"/>
      <c r="M75" s="139"/>
      <c r="N75" s="140"/>
      <c r="O75" s="131" t="str">
        <f>$D$65</f>
        <v>2. Gruppe B</v>
      </c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71" t="s">
        <v>23</v>
      </c>
      <c r="AF75" s="132" t="str">
        <f>$D$66</f>
        <v>3. Gruppe A</v>
      </c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3"/>
      <c r="AW75" s="134"/>
      <c r="AX75" s="135"/>
      <c r="AY75" s="71" t="s">
        <v>22</v>
      </c>
      <c r="AZ75" s="135"/>
      <c r="BA75" s="136"/>
      <c r="BB75" s="117"/>
      <c r="BC75" s="118"/>
      <c r="BD75" s="70"/>
      <c r="BE75" s="42"/>
      <c r="BF75" s="47" t="str">
        <f t="shared" si="3"/>
        <v>0</v>
      </c>
      <c r="BG75" s="47" t="s">
        <v>22</v>
      </c>
      <c r="BH75" s="47" t="str">
        <f t="shared" si="4"/>
        <v>0</v>
      </c>
      <c r="BI75" s="42"/>
      <c r="BJ75" s="46"/>
      <c r="BK75" s="46"/>
      <c r="BL75" s="46"/>
      <c r="BM75" s="82" t="str">
        <f>$AG$64</f>
        <v>1. Gruppe B</v>
      </c>
      <c r="BN75" s="83">
        <f>SUM($BF$72+$BH$74)</f>
        <v>0</v>
      </c>
      <c r="BO75" s="83">
        <f>SUM($AW$72+$AZ$74)</f>
        <v>0</v>
      </c>
      <c r="BP75" s="84" t="s">
        <v>22</v>
      </c>
      <c r="BQ75" s="83">
        <f>SUM($AZ$72+$AW$74)</f>
        <v>0</v>
      </c>
      <c r="BR75" s="83">
        <f t="shared" si="5"/>
        <v>0</v>
      </c>
      <c r="BS75" s="46"/>
      <c r="BT75" s="42"/>
      <c r="BU75" s="42"/>
      <c r="BV75" s="45"/>
      <c r="BW75" s="45"/>
      <c r="BX75" s="45"/>
      <c r="BY75" s="45"/>
      <c r="BZ75" s="45"/>
      <c r="CA75" s="45"/>
      <c r="CB75" s="45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</row>
    <row r="76" spans="2:132" s="4" customFormat="1" ht="18" customHeight="1" thickBot="1">
      <c r="B76" s="119">
        <v>26</v>
      </c>
      <c r="C76" s="120"/>
      <c r="D76" s="120"/>
      <c r="E76" s="120"/>
      <c r="F76" s="120"/>
      <c r="G76" s="120">
        <v>2</v>
      </c>
      <c r="H76" s="120"/>
      <c r="I76" s="120"/>
      <c r="J76" s="121">
        <f>J75+$U$10*$X$10+$AL$10</f>
        <v>0.6305555555555549</v>
      </c>
      <c r="K76" s="121"/>
      <c r="L76" s="121"/>
      <c r="M76" s="121"/>
      <c r="N76" s="122"/>
      <c r="O76" s="123" t="str">
        <f>$AG$65</f>
        <v>2. Gruppe A</v>
      </c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8" t="s">
        <v>23</v>
      </c>
      <c r="AF76" s="124" t="str">
        <f>$AG$66</f>
        <v>3. Gruppe B</v>
      </c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5"/>
      <c r="AW76" s="126"/>
      <c r="AX76" s="127"/>
      <c r="AY76" s="8" t="s">
        <v>22</v>
      </c>
      <c r="AZ76" s="127"/>
      <c r="BA76" s="128"/>
      <c r="BB76" s="129"/>
      <c r="BC76" s="130"/>
      <c r="BD76" s="70"/>
      <c r="BE76" s="42"/>
      <c r="BF76" s="47" t="str">
        <f t="shared" si="3"/>
        <v>0</v>
      </c>
      <c r="BG76" s="47" t="s">
        <v>22</v>
      </c>
      <c r="BH76" s="47" t="str">
        <f t="shared" si="4"/>
        <v>0</v>
      </c>
      <c r="BI76" s="42"/>
      <c r="BJ76" s="46"/>
      <c r="BK76" s="46"/>
      <c r="BL76" s="46"/>
      <c r="BM76" s="82" t="str">
        <f>$AG$65</f>
        <v>2. Gruppe A</v>
      </c>
      <c r="BN76" s="83">
        <f>SUM($BH$72+$BF$76)</f>
        <v>0</v>
      </c>
      <c r="BO76" s="83">
        <f>SUM($AZ$72+$AW$76)</f>
        <v>0</v>
      </c>
      <c r="BP76" s="84" t="s">
        <v>22</v>
      </c>
      <c r="BQ76" s="83">
        <f>SUM($AW$72+$AZ$76)</f>
        <v>0</v>
      </c>
      <c r="BR76" s="83">
        <f t="shared" si="5"/>
        <v>0</v>
      </c>
      <c r="BS76" s="46"/>
      <c r="BT76" s="42"/>
      <c r="BU76" s="42"/>
      <c r="BV76" s="45"/>
      <c r="BW76" s="45"/>
      <c r="BX76" s="45"/>
      <c r="BY76" s="45"/>
      <c r="BZ76" s="45"/>
      <c r="CA76" s="45"/>
      <c r="CB76" s="45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</row>
    <row r="77" spans="2:132" s="4" customFormat="1" ht="9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 s="70"/>
      <c r="BE77" s="42"/>
      <c r="BF77" s="47"/>
      <c r="BG77" s="47"/>
      <c r="BH77" s="47"/>
      <c r="BI77" s="42"/>
      <c r="BJ77" s="33"/>
      <c r="BK77" s="33"/>
      <c r="BL77" s="33"/>
      <c r="BM77" s="76"/>
      <c r="BN77" s="76"/>
      <c r="BO77" s="76"/>
      <c r="BP77" s="78"/>
      <c r="BQ77" s="76"/>
      <c r="BR77" s="76"/>
      <c r="BS77" s="85"/>
      <c r="BT77" s="42"/>
      <c r="BU77" s="42"/>
      <c r="BV77" s="45"/>
      <c r="BW77" s="45"/>
      <c r="BX77" s="45"/>
      <c r="BY77" s="45"/>
      <c r="BZ77" s="45"/>
      <c r="CA77" s="45"/>
      <c r="CB77" s="45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</row>
    <row r="78" ht="12.75">
      <c r="B78" s="1" t="s">
        <v>56</v>
      </c>
    </row>
    <row r="79" ht="6" customHeight="1" thickBot="1"/>
    <row r="80" spans="2:132" s="9" customFormat="1" ht="13.5" customHeight="1" thickBot="1">
      <c r="B80" s="114" t="s">
        <v>53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6"/>
      <c r="P80" s="114" t="s">
        <v>27</v>
      </c>
      <c r="Q80" s="115"/>
      <c r="R80" s="116"/>
      <c r="S80" s="114" t="s">
        <v>28</v>
      </c>
      <c r="T80" s="115"/>
      <c r="U80" s="115"/>
      <c r="V80" s="115"/>
      <c r="W80" s="116"/>
      <c r="X80" s="114" t="s">
        <v>29</v>
      </c>
      <c r="Y80" s="115"/>
      <c r="Z80" s="116"/>
      <c r="AA80" s="10"/>
      <c r="AB80" s="10"/>
      <c r="AC80" s="10"/>
      <c r="AD80" s="10"/>
      <c r="AE80" s="114" t="s">
        <v>54</v>
      </c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6"/>
      <c r="AS80" s="114" t="s">
        <v>27</v>
      </c>
      <c r="AT80" s="115"/>
      <c r="AU80" s="116"/>
      <c r="AV80" s="114" t="s">
        <v>28</v>
      </c>
      <c r="AW80" s="115"/>
      <c r="AX80" s="115"/>
      <c r="AY80" s="115"/>
      <c r="AZ80" s="116"/>
      <c r="BA80" s="114" t="s">
        <v>29</v>
      </c>
      <c r="BB80" s="115"/>
      <c r="BC80" s="116"/>
      <c r="BD80" s="56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5"/>
      <c r="BW80" s="55"/>
      <c r="BX80" s="55"/>
      <c r="BY80" s="55"/>
      <c r="BZ80" s="55"/>
      <c r="CA80" s="55"/>
      <c r="CB80" s="55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</row>
    <row r="81" spans="2:55" ht="12.75">
      <c r="B81" s="110" t="s">
        <v>10</v>
      </c>
      <c r="C81" s="67"/>
      <c r="D81" s="111">
        <f>IF(ISBLANK($AZ$71),"",$BM$71)</f>
      </c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3"/>
      <c r="P81" s="108">
        <f>IF(ISBLANK($AZ$71),"",$BN$71)</f>
      </c>
      <c r="Q81" s="109"/>
      <c r="R81" s="77"/>
      <c r="S81" s="67">
        <f>IF(ISBLANK($AZ$71),"",$BO$71)</f>
      </c>
      <c r="T81" s="67"/>
      <c r="U81" s="11" t="s">
        <v>22</v>
      </c>
      <c r="V81" s="67">
        <f>IF(ISBLANK($AZ$71),"",$BQ$71)</f>
      </c>
      <c r="W81" s="67"/>
      <c r="X81" s="68">
        <f>IF(ISBLANK($AZ$71),"",$BR$71)</f>
      </c>
      <c r="Y81" s="69"/>
      <c r="Z81" s="66"/>
      <c r="AA81" s="4"/>
      <c r="AB81" s="4"/>
      <c r="AC81" s="4"/>
      <c r="AD81" s="4"/>
      <c r="AE81" s="110" t="s">
        <v>10</v>
      </c>
      <c r="AF81" s="67"/>
      <c r="AG81" s="111">
        <f>IF(ISBLANK($AZ$72),"",$BM$74)</f>
      </c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3"/>
      <c r="AS81" s="108">
        <f>IF(ISBLANK($AZ$72),"",$BN$74)</f>
      </c>
      <c r="AT81" s="109"/>
      <c r="AU81" s="77"/>
      <c r="AV81" s="67">
        <f>IF(ISBLANK($AZ$72),"",$BO$74)</f>
      </c>
      <c r="AW81" s="67"/>
      <c r="AX81" s="11" t="s">
        <v>22</v>
      </c>
      <c r="AY81" s="67">
        <f>IF(ISBLANK($AZ$72),"",$BQ$74)</f>
      </c>
      <c r="AZ81" s="67"/>
      <c r="BA81" s="68">
        <f>IF(ISBLANK($AZ$72),"",$BR$74)</f>
      </c>
      <c r="BB81" s="69"/>
      <c r="BC81" s="66"/>
    </row>
    <row r="82" spans="2:55" ht="12.75">
      <c r="B82" s="104" t="s">
        <v>11</v>
      </c>
      <c r="C82" s="100"/>
      <c r="D82" s="105">
        <f>IF(ISBLANK($AZ$71),"",$BM$72)</f>
      </c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7"/>
      <c r="P82" s="97">
        <f>IF(ISBLANK($AZ$71),"",$BN$72)</f>
      </c>
      <c r="Q82" s="98"/>
      <c r="R82" s="99"/>
      <c r="S82" s="100">
        <f>IF(ISBLANK($AZ$71),"",$BO$72)</f>
      </c>
      <c r="T82" s="100"/>
      <c r="U82" s="12" t="s">
        <v>22</v>
      </c>
      <c r="V82" s="100">
        <f>IF(ISBLANK($AZ$71),"",$BQ$72)</f>
      </c>
      <c r="W82" s="100"/>
      <c r="X82" s="101">
        <f>IF(ISBLANK($AZ$71),"",$BR$72)</f>
      </c>
      <c r="Y82" s="102"/>
      <c r="Z82" s="103"/>
      <c r="AA82" s="4"/>
      <c r="AB82" s="4"/>
      <c r="AC82" s="4"/>
      <c r="AD82" s="4"/>
      <c r="AE82" s="104" t="s">
        <v>11</v>
      </c>
      <c r="AF82" s="100"/>
      <c r="AG82" s="105">
        <f>IF(ISBLANK($AZ$72),"",$BM$75)</f>
      </c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7"/>
      <c r="AS82" s="97">
        <f>IF(ISBLANK($AZ$72),"",$BN$75)</f>
      </c>
      <c r="AT82" s="98"/>
      <c r="AU82" s="99"/>
      <c r="AV82" s="100">
        <f>IF(ISBLANK($AZ$72),"",$BO$75)</f>
      </c>
      <c r="AW82" s="100"/>
      <c r="AX82" s="12" t="s">
        <v>22</v>
      </c>
      <c r="AY82" s="100">
        <f>IF(ISBLANK($AZ$72),"",$BQ$75)</f>
      </c>
      <c r="AZ82" s="100"/>
      <c r="BA82" s="101">
        <f>IF(ISBLANK($AZ$72),"",$BR$75)</f>
      </c>
      <c r="BB82" s="102"/>
      <c r="BC82" s="103"/>
    </row>
    <row r="83" spans="2:55" ht="13.5" thickBot="1">
      <c r="B83" s="93" t="s">
        <v>12</v>
      </c>
      <c r="C83" s="89"/>
      <c r="D83" s="94">
        <f>IF(ISBLANK($AZ$71),"",$BM$73)</f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6"/>
      <c r="P83" s="86">
        <f>IF(ISBLANK($AZ$71),"",$BN$73)</f>
      </c>
      <c r="Q83" s="87"/>
      <c r="R83" s="88"/>
      <c r="S83" s="89">
        <f>IF(ISBLANK($AZ$71),"",$BO$73)</f>
      </c>
      <c r="T83" s="89"/>
      <c r="U83" s="13" t="s">
        <v>22</v>
      </c>
      <c r="V83" s="89">
        <f>IF(ISBLANK($AZ$71),"",$BQ$73)</f>
      </c>
      <c r="W83" s="89"/>
      <c r="X83" s="90">
        <f>IF(ISBLANK($AZ$71),"",$BR$73)</f>
      </c>
      <c r="Y83" s="91"/>
      <c r="Z83" s="92"/>
      <c r="AA83" s="4"/>
      <c r="AB83" s="4"/>
      <c r="AC83" s="4"/>
      <c r="AD83" s="4"/>
      <c r="AE83" s="93" t="s">
        <v>12</v>
      </c>
      <c r="AF83" s="89"/>
      <c r="AG83" s="94">
        <f>IF(ISBLANK($AZ$72),"",$BM$76)</f>
      </c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6"/>
      <c r="AS83" s="86">
        <f>IF(ISBLANK($AZ$72),"",$BN$76)</f>
      </c>
      <c r="AT83" s="87"/>
      <c r="AU83" s="88"/>
      <c r="AV83" s="89">
        <f>IF(ISBLANK($AZ$72),"",$BO$76)</f>
      </c>
      <c r="AW83" s="89"/>
      <c r="AX83" s="13" t="s">
        <v>22</v>
      </c>
      <c r="AY83" s="89">
        <f>IF(ISBLANK($AZ$72),"",$BQ$76)</f>
      </c>
      <c r="AZ83" s="89"/>
      <c r="BA83" s="90">
        <f>IF(ISBLANK($AZ$72),"",$BR$76)</f>
      </c>
      <c r="BB83" s="91"/>
      <c r="BC83" s="92"/>
    </row>
    <row r="84" spans="2:55" ht="12.75">
      <c r="B84" s="72"/>
      <c r="C84" s="72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2"/>
      <c r="Q84" s="72"/>
      <c r="R84" s="72"/>
      <c r="S84" s="72"/>
      <c r="T84" s="72"/>
      <c r="U84" s="74"/>
      <c r="V84" s="72"/>
      <c r="W84" s="72"/>
      <c r="X84" s="75"/>
      <c r="Y84" s="75"/>
      <c r="Z84" s="75"/>
      <c r="AA84" s="4"/>
      <c r="AB84" s="4"/>
      <c r="AC84" s="4"/>
      <c r="AD84" s="4"/>
      <c r="AE84" s="72"/>
      <c r="AF84" s="72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2"/>
      <c r="AT84" s="72"/>
      <c r="AU84" s="72"/>
      <c r="AV84" s="72"/>
      <c r="AW84" s="72"/>
      <c r="AX84" s="74"/>
      <c r="AY84" s="72"/>
      <c r="AZ84" s="72"/>
      <c r="BA84" s="75"/>
      <c r="BB84" s="75"/>
      <c r="BC84" s="75"/>
    </row>
    <row r="85" spans="2:70" ht="12.75">
      <c r="B85" s="1" t="s">
        <v>57</v>
      </c>
      <c r="BR85" s="51"/>
    </row>
    <row r="86" ht="12.75">
      <c r="BR86" s="51"/>
    </row>
    <row r="87" spans="1:70" ht="15.75">
      <c r="A87" s="2"/>
      <c r="B87" s="2"/>
      <c r="C87" s="2"/>
      <c r="D87" s="2"/>
      <c r="E87" s="2"/>
      <c r="F87" s="2"/>
      <c r="G87" s="6" t="s">
        <v>3</v>
      </c>
      <c r="H87" s="195">
        <f>$J$76+$U$61*$X$61+$X$87</f>
        <v>0.6444444444444437</v>
      </c>
      <c r="I87" s="195"/>
      <c r="J87" s="195"/>
      <c r="K87" s="195"/>
      <c r="L87" s="195"/>
      <c r="M87" s="7" t="s">
        <v>4</v>
      </c>
      <c r="N87" s="2"/>
      <c r="O87" s="2"/>
      <c r="P87" s="2"/>
      <c r="Q87" s="2"/>
      <c r="R87" s="2"/>
      <c r="S87" s="2"/>
      <c r="T87" s="6" t="s">
        <v>5</v>
      </c>
      <c r="U87" s="196">
        <v>1</v>
      </c>
      <c r="V87" s="196" t="s">
        <v>6</v>
      </c>
      <c r="W87" s="20" t="s">
        <v>36</v>
      </c>
      <c r="X87" s="197">
        <v>0.006944444444444444</v>
      </c>
      <c r="Y87" s="197"/>
      <c r="Z87" s="197"/>
      <c r="AA87" s="197"/>
      <c r="AB87" s="197"/>
      <c r="AC87" s="7" t="s">
        <v>7</v>
      </c>
      <c r="AD87" s="2"/>
      <c r="AE87" s="2"/>
      <c r="AF87" s="2"/>
      <c r="AG87" s="2"/>
      <c r="AH87" s="2"/>
      <c r="AI87" s="2"/>
      <c r="AJ87" s="2"/>
      <c r="AK87" s="6" t="s">
        <v>8</v>
      </c>
      <c r="AL87" s="197">
        <v>0.001388888888888889</v>
      </c>
      <c r="AM87" s="197"/>
      <c r="AN87" s="197"/>
      <c r="AO87" s="197"/>
      <c r="AP87" s="197"/>
      <c r="AQ87" s="7" t="s">
        <v>7</v>
      </c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41"/>
      <c r="BR87" s="51"/>
    </row>
    <row r="88" spans="2:55" ht="12" customHeight="1" thickBot="1">
      <c r="B88" s="59"/>
      <c r="C88" s="59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2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3"/>
      <c r="AX88" s="63"/>
      <c r="AY88" s="63"/>
      <c r="AZ88" s="63"/>
      <c r="BA88" s="63"/>
      <c r="BB88" s="59"/>
      <c r="BC88" s="59"/>
    </row>
    <row r="89" spans="2:55" ht="19.5" customHeight="1" thickBot="1">
      <c r="B89" s="177" t="s">
        <v>17</v>
      </c>
      <c r="C89" s="178"/>
      <c r="D89" s="179" t="s">
        <v>20</v>
      </c>
      <c r="E89" s="180"/>
      <c r="F89" s="180"/>
      <c r="G89" s="180"/>
      <c r="H89" s="180"/>
      <c r="I89" s="180"/>
      <c r="J89" s="180"/>
      <c r="K89" s="180"/>
      <c r="L89" s="180"/>
      <c r="M89" s="180"/>
      <c r="N89" s="181"/>
      <c r="O89" s="179" t="s">
        <v>50</v>
      </c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1"/>
      <c r="AW89" s="179" t="s">
        <v>24</v>
      </c>
      <c r="AX89" s="180"/>
      <c r="AY89" s="180"/>
      <c r="AZ89" s="180"/>
      <c r="BA89" s="181"/>
      <c r="BB89" s="179"/>
      <c r="BC89" s="194"/>
    </row>
    <row r="90" spans="2:55" ht="18" customHeight="1">
      <c r="B90" s="186">
        <v>27</v>
      </c>
      <c r="C90" s="165"/>
      <c r="D90" s="188">
        <f>$H$87+$U$87*$X$87+$AL$87</f>
        <v>0.652777777777777</v>
      </c>
      <c r="E90" s="189"/>
      <c r="F90" s="189"/>
      <c r="G90" s="189"/>
      <c r="H90" s="189"/>
      <c r="I90" s="189"/>
      <c r="J90" s="189"/>
      <c r="K90" s="189"/>
      <c r="L90" s="189"/>
      <c r="M90" s="189"/>
      <c r="N90" s="190"/>
      <c r="O90" s="172">
        <f>IF(ISBLANK(AZ75),"",$D$81)</f>
      </c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5" t="s">
        <v>23</v>
      </c>
      <c r="AF90" s="173">
        <f>IF(ISBLANK(AZ76),"",$AG$82)</f>
      </c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4"/>
      <c r="AW90" s="175"/>
      <c r="AX90" s="161"/>
      <c r="AY90" s="161" t="s">
        <v>22</v>
      </c>
      <c r="AZ90" s="161"/>
      <c r="BA90" s="162"/>
      <c r="BB90" s="165"/>
      <c r="BC90" s="166"/>
    </row>
    <row r="91" spans="2:55" ht="12" customHeight="1" thickBot="1">
      <c r="B91" s="187"/>
      <c r="C91" s="167"/>
      <c r="D91" s="191"/>
      <c r="E91" s="192"/>
      <c r="F91" s="192"/>
      <c r="G91" s="192"/>
      <c r="H91" s="192"/>
      <c r="I91" s="192"/>
      <c r="J91" s="192"/>
      <c r="K91" s="192"/>
      <c r="L91" s="192"/>
      <c r="M91" s="192"/>
      <c r="N91" s="193"/>
      <c r="O91" s="169" t="s">
        <v>58</v>
      </c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6"/>
      <c r="AF91" s="170" t="s">
        <v>59</v>
      </c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1"/>
      <c r="AW91" s="176"/>
      <c r="AX91" s="163"/>
      <c r="AY91" s="163"/>
      <c r="AZ91" s="163"/>
      <c r="BA91" s="164"/>
      <c r="BB91" s="167"/>
      <c r="BC91" s="168"/>
    </row>
    <row r="92" spans="78:86" ht="3.75" customHeight="1" thickBot="1">
      <c r="BZ92" s="33"/>
      <c r="CA92" s="33"/>
      <c r="CB92" s="33"/>
      <c r="CC92" s="57"/>
      <c r="CD92" s="57"/>
      <c r="CE92" s="57"/>
      <c r="CF92" s="57"/>
      <c r="CG92" s="57"/>
      <c r="CH92" s="57"/>
    </row>
    <row r="93" spans="2:86" ht="19.5" customHeight="1" thickBot="1">
      <c r="B93" s="177" t="s">
        <v>17</v>
      </c>
      <c r="C93" s="178"/>
      <c r="D93" s="179" t="s">
        <v>20</v>
      </c>
      <c r="E93" s="180"/>
      <c r="F93" s="180"/>
      <c r="G93" s="180"/>
      <c r="H93" s="180"/>
      <c r="I93" s="180"/>
      <c r="J93" s="180"/>
      <c r="K93" s="180"/>
      <c r="L93" s="180"/>
      <c r="M93" s="180"/>
      <c r="N93" s="181"/>
      <c r="O93" s="179" t="s">
        <v>51</v>
      </c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1"/>
      <c r="AW93" s="179" t="s">
        <v>24</v>
      </c>
      <c r="AX93" s="180"/>
      <c r="AY93" s="180"/>
      <c r="AZ93" s="180"/>
      <c r="BA93" s="181"/>
      <c r="BB93" s="179"/>
      <c r="BC93" s="194"/>
      <c r="BZ93" s="33"/>
      <c r="CA93" s="33"/>
      <c r="CB93" s="58"/>
      <c r="CC93" s="57"/>
      <c r="CD93" s="57"/>
      <c r="CE93" s="57"/>
      <c r="CF93" s="57"/>
      <c r="CG93" s="57"/>
      <c r="CH93" s="57"/>
    </row>
    <row r="94" spans="2:86" ht="18" customHeight="1">
      <c r="B94" s="186">
        <v>28</v>
      </c>
      <c r="C94" s="165"/>
      <c r="D94" s="188">
        <f>$D$90+$U$87*$X$87+$AL$87</f>
        <v>0.6611111111111103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90"/>
      <c r="O94" s="172">
        <f>IF(ISBLANK(AZ76),"",$AG$81)</f>
      </c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5" t="s">
        <v>23</v>
      </c>
      <c r="AF94" s="173">
        <f>IF(ISBLANK(AZ75),"",$D$82)</f>
      </c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4"/>
      <c r="AW94" s="175"/>
      <c r="AX94" s="161"/>
      <c r="AY94" s="161" t="s">
        <v>22</v>
      </c>
      <c r="AZ94" s="161"/>
      <c r="BA94" s="162"/>
      <c r="BB94" s="165"/>
      <c r="BC94" s="166"/>
      <c r="BZ94" s="33"/>
      <c r="CA94" s="33"/>
      <c r="CB94" s="58"/>
      <c r="CC94" s="57"/>
      <c r="CD94" s="57"/>
      <c r="CE94" s="57"/>
      <c r="CF94" s="57"/>
      <c r="CG94" s="57"/>
      <c r="CH94" s="57"/>
    </row>
    <row r="95" spans="2:55" ht="12" customHeight="1" thickBot="1">
      <c r="B95" s="187"/>
      <c r="C95" s="167"/>
      <c r="D95" s="191"/>
      <c r="E95" s="192"/>
      <c r="F95" s="192"/>
      <c r="G95" s="192"/>
      <c r="H95" s="192"/>
      <c r="I95" s="192"/>
      <c r="J95" s="192"/>
      <c r="K95" s="192"/>
      <c r="L95" s="192"/>
      <c r="M95" s="192"/>
      <c r="N95" s="193"/>
      <c r="O95" s="169" t="s">
        <v>60</v>
      </c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6"/>
      <c r="AF95" s="170" t="s">
        <v>61</v>
      </c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1"/>
      <c r="AW95" s="176"/>
      <c r="AX95" s="163"/>
      <c r="AY95" s="163"/>
      <c r="AZ95" s="163"/>
      <c r="BA95" s="164"/>
      <c r="BB95" s="167"/>
      <c r="BC95" s="168"/>
    </row>
    <row r="96" ht="7.5" customHeight="1" thickBot="1"/>
    <row r="97" spans="2:55" ht="19.5" customHeight="1" thickBot="1">
      <c r="B97" s="227" t="s">
        <v>17</v>
      </c>
      <c r="C97" s="228"/>
      <c r="D97" s="229" t="s">
        <v>20</v>
      </c>
      <c r="E97" s="230"/>
      <c r="F97" s="230"/>
      <c r="G97" s="230"/>
      <c r="H97" s="230"/>
      <c r="I97" s="230"/>
      <c r="J97" s="230"/>
      <c r="K97" s="230"/>
      <c r="L97" s="230"/>
      <c r="M97" s="230"/>
      <c r="N97" s="231"/>
      <c r="O97" s="229" t="s">
        <v>32</v>
      </c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30"/>
      <c r="AV97" s="231"/>
      <c r="AW97" s="229" t="s">
        <v>24</v>
      </c>
      <c r="AX97" s="230"/>
      <c r="AY97" s="230"/>
      <c r="AZ97" s="230"/>
      <c r="BA97" s="231"/>
      <c r="BB97" s="229"/>
      <c r="BC97" s="232"/>
    </row>
    <row r="98" spans="2:55" ht="18" customHeight="1">
      <c r="B98" s="186">
        <v>29</v>
      </c>
      <c r="C98" s="165"/>
      <c r="D98" s="188">
        <f>$D$94+$U$87*$X$87+$AL$87+$X$87</f>
        <v>0.676388888888888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90"/>
      <c r="O98" s="172" t="str">
        <f>IF(ISBLANK($AZ$90)," ",IF($AW$90&lt;$AZ$90,$O$90,IF($AZ$90&lt;$AW$90,$AF$90)))</f>
        <v> </v>
      </c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5" t="s">
        <v>23</v>
      </c>
      <c r="AF98" s="173" t="str">
        <f>IF(ISBLANK($AZ$94)," ",IF($AW$94&lt;$AZ$94,$O$94,IF($AZ$94&lt;$AW$94,$AF$94)))</f>
        <v> </v>
      </c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4"/>
      <c r="AW98" s="175"/>
      <c r="AX98" s="161"/>
      <c r="AY98" s="161" t="s">
        <v>22</v>
      </c>
      <c r="AZ98" s="161"/>
      <c r="BA98" s="162"/>
      <c r="BB98" s="165"/>
      <c r="BC98" s="166"/>
    </row>
    <row r="99" spans="2:55" ht="12" customHeight="1" thickBot="1">
      <c r="B99" s="187"/>
      <c r="C99" s="167"/>
      <c r="D99" s="191"/>
      <c r="E99" s="192"/>
      <c r="F99" s="192"/>
      <c r="G99" s="192"/>
      <c r="H99" s="192"/>
      <c r="I99" s="192"/>
      <c r="J99" s="192"/>
      <c r="K99" s="192"/>
      <c r="L99" s="192"/>
      <c r="M99" s="192"/>
      <c r="N99" s="193"/>
      <c r="O99" s="169" t="s">
        <v>62</v>
      </c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6"/>
      <c r="AF99" s="170" t="s">
        <v>63</v>
      </c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1"/>
      <c r="AW99" s="176"/>
      <c r="AX99" s="163"/>
      <c r="AY99" s="163"/>
      <c r="AZ99" s="163"/>
      <c r="BA99" s="164"/>
      <c r="BB99" s="167"/>
      <c r="BC99" s="168"/>
    </row>
    <row r="100" ht="3.75" customHeight="1" thickBot="1"/>
    <row r="101" spans="2:55" ht="19.5" customHeight="1" thickBot="1">
      <c r="B101" s="227" t="s">
        <v>17</v>
      </c>
      <c r="C101" s="228"/>
      <c r="D101" s="229" t="s">
        <v>20</v>
      </c>
      <c r="E101" s="230"/>
      <c r="F101" s="230"/>
      <c r="G101" s="230"/>
      <c r="H101" s="230"/>
      <c r="I101" s="230"/>
      <c r="J101" s="230"/>
      <c r="K101" s="230"/>
      <c r="L101" s="230"/>
      <c r="M101" s="230"/>
      <c r="N101" s="231"/>
      <c r="O101" s="229" t="s">
        <v>33</v>
      </c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30"/>
      <c r="AV101" s="231"/>
      <c r="AW101" s="229" t="s">
        <v>24</v>
      </c>
      <c r="AX101" s="230"/>
      <c r="AY101" s="230"/>
      <c r="AZ101" s="230"/>
      <c r="BA101" s="231"/>
      <c r="BB101" s="229"/>
      <c r="BC101" s="232"/>
    </row>
    <row r="102" spans="2:55" ht="18" customHeight="1">
      <c r="B102" s="186">
        <v>30</v>
      </c>
      <c r="C102" s="165"/>
      <c r="D102" s="188">
        <f>$D$98+$U$87*$X$87+$AL$87</f>
        <v>0.6847222222222213</v>
      </c>
      <c r="E102" s="189"/>
      <c r="F102" s="189"/>
      <c r="G102" s="189"/>
      <c r="H102" s="189"/>
      <c r="I102" s="189"/>
      <c r="J102" s="189"/>
      <c r="K102" s="189"/>
      <c r="L102" s="189"/>
      <c r="M102" s="189"/>
      <c r="N102" s="190"/>
      <c r="O102" s="172" t="str">
        <f>IF(ISBLANK($AZ$90)," ",IF($AW$90&gt;$AZ$90,$O$90,IF($AZ$90&gt;$AW$90,$AF$90)))</f>
        <v> </v>
      </c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5" t="s">
        <v>23</v>
      </c>
      <c r="AF102" s="173" t="str">
        <f>IF(ISBLANK($AZ$94)," ",IF($AW$94&gt;$AZ$94,$O$94,IF($AZ$94&gt;$AW$94,$AF$94)))</f>
        <v> </v>
      </c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  <c r="AU102" s="173"/>
      <c r="AV102" s="174"/>
      <c r="AW102" s="175"/>
      <c r="AX102" s="161"/>
      <c r="AY102" s="161" t="s">
        <v>22</v>
      </c>
      <c r="AZ102" s="161"/>
      <c r="BA102" s="162"/>
      <c r="BB102" s="165"/>
      <c r="BC102" s="166"/>
    </row>
    <row r="103" spans="2:55" ht="12" customHeight="1" thickBot="1">
      <c r="B103" s="187"/>
      <c r="C103" s="167"/>
      <c r="D103" s="191"/>
      <c r="E103" s="192"/>
      <c r="F103" s="192"/>
      <c r="G103" s="192"/>
      <c r="H103" s="192"/>
      <c r="I103" s="192"/>
      <c r="J103" s="192"/>
      <c r="K103" s="192"/>
      <c r="L103" s="192"/>
      <c r="M103" s="192"/>
      <c r="N103" s="193"/>
      <c r="O103" s="169" t="s">
        <v>64</v>
      </c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6"/>
      <c r="AF103" s="170" t="s">
        <v>65</v>
      </c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1"/>
      <c r="AW103" s="176"/>
      <c r="AX103" s="163"/>
      <c r="AY103" s="163"/>
      <c r="AZ103" s="163"/>
      <c r="BA103" s="164"/>
      <c r="BB103" s="167"/>
      <c r="BC103" s="168"/>
    </row>
    <row r="105" spans="2:73" ht="12.75">
      <c r="B105" s="1" t="s">
        <v>66</v>
      </c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</row>
    <row r="106" ht="8.25" customHeight="1" thickBot="1"/>
    <row r="107" spans="9:48" ht="16.5" customHeight="1">
      <c r="I107" s="233" t="s">
        <v>10</v>
      </c>
      <c r="J107" s="234"/>
      <c r="K107" s="234"/>
      <c r="L107" s="17"/>
      <c r="M107" s="239" t="str">
        <f>IF(ISBLANK($AZ$102)," ",IF($AW$102&gt;$AZ$102,$O$102,IF($AZ$102&gt;$AW$102,$AF$102)))</f>
        <v> </v>
      </c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40"/>
    </row>
    <row r="108" spans="9:48" ht="16.5" customHeight="1">
      <c r="I108" s="182" t="s">
        <v>11</v>
      </c>
      <c r="J108" s="183"/>
      <c r="K108" s="183"/>
      <c r="L108" s="18"/>
      <c r="M108" s="235" t="str">
        <f>IF(ISBLANK($AZ$102)," ",IF($AW$102&lt;$AZ$102,$O$102,IF($AZ$102&lt;$AW$102,$AF$102)))</f>
        <v> </v>
      </c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235"/>
      <c r="AJ108" s="235"/>
      <c r="AK108" s="235"/>
      <c r="AL108" s="235"/>
      <c r="AM108" s="235"/>
      <c r="AN108" s="235"/>
      <c r="AO108" s="235"/>
      <c r="AP108" s="235"/>
      <c r="AQ108" s="235"/>
      <c r="AR108" s="235"/>
      <c r="AS108" s="235"/>
      <c r="AT108" s="235"/>
      <c r="AU108" s="235"/>
      <c r="AV108" s="236"/>
    </row>
    <row r="109" spans="9:48" ht="16.5" customHeight="1">
      <c r="I109" s="182" t="s">
        <v>12</v>
      </c>
      <c r="J109" s="183"/>
      <c r="K109" s="183"/>
      <c r="L109" s="18"/>
      <c r="M109" s="235" t="str">
        <f>IF(ISBLANK($AZ$98)," ",IF($AW$98&gt;$AZ$98,$O$98,IF($AZ$98&gt;$AW$98,$AF$98)))</f>
        <v> </v>
      </c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6"/>
    </row>
    <row r="110" spans="9:48" ht="16.5" customHeight="1" thickBot="1">
      <c r="I110" s="184" t="s">
        <v>13</v>
      </c>
      <c r="J110" s="185"/>
      <c r="K110" s="185"/>
      <c r="L110" s="19"/>
      <c r="M110" s="237" t="str">
        <f>IF(ISBLANK($AZ$98)," ",IF($AW$98&lt;$AZ$98,$O$98,IF($AZ$98&lt;$AW$98,$AF$98)))</f>
        <v> </v>
      </c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8"/>
    </row>
  </sheetData>
  <mergeCells count="492">
    <mergeCell ref="D20:Z20"/>
    <mergeCell ref="AG16:BC16"/>
    <mergeCell ref="AG17:BC17"/>
    <mergeCell ref="D16:Z16"/>
    <mergeCell ref="D17:Z17"/>
    <mergeCell ref="D18:Z18"/>
    <mergeCell ref="D19:Z19"/>
    <mergeCell ref="M109:AV109"/>
    <mergeCell ref="M110:AV110"/>
    <mergeCell ref="M107:AV107"/>
    <mergeCell ref="M108:AV108"/>
    <mergeCell ref="I107:K107"/>
    <mergeCell ref="I108:K108"/>
    <mergeCell ref="O103:AD103"/>
    <mergeCell ref="BB101:BC101"/>
    <mergeCell ref="AW102:AX103"/>
    <mergeCell ref="AY102:AY103"/>
    <mergeCell ref="AZ102:BA103"/>
    <mergeCell ref="BB102:BC103"/>
    <mergeCell ref="AW101:BA101"/>
    <mergeCell ref="B102:C103"/>
    <mergeCell ref="D102:N103"/>
    <mergeCell ref="O102:AD102"/>
    <mergeCell ref="AF102:AV102"/>
    <mergeCell ref="AF103:AV103"/>
    <mergeCell ref="BB98:BC99"/>
    <mergeCell ref="O99:AD99"/>
    <mergeCell ref="AF99:AV99"/>
    <mergeCell ref="B101:C101"/>
    <mergeCell ref="D101:N101"/>
    <mergeCell ref="O101:AV101"/>
    <mergeCell ref="O97:AV97"/>
    <mergeCell ref="AW97:BA97"/>
    <mergeCell ref="BB97:BC97"/>
    <mergeCell ref="B98:C99"/>
    <mergeCell ref="D98:N99"/>
    <mergeCell ref="O98:AD98"/>
    <mergeCell ref="AF98:AV98"/>
    <mergeCell ref="AW98:AX99"/>
    <mergeCell ref="AY98:AY99"/>
    <mergeCell ref="AZ98:BA99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B51:C51"/>
    <mergeCell ref="D51:O51"/>
    <mergeCell ref="P51:R51"/>
    <mergeCell ref="S51:T5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S49:T49"/>
    <mergeCell ref="H61:L61"/>
    <mergeCell ref="V49:W49"/>
    <mergeCell ref="P52:R52"/>
    <mergeCell ref="S52:T52"/>
    <mergeCell ref="V52:W52"/>
    <mergeCell ref="U61:V61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W27:AX27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J24:N24"/>
    <mergeCell ref="D24:F24"/>
    <mergeCell ref="G24:I24"/>
    <mergeCell ref="O24:AV24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AE17:AF17"/>
    <mergeCell ref="AE18:AF18"/>
    <mergeCell ref="AG19:BC19"/>
    <mergeCell ref="AG18:BC18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AE48:AR48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E51:AF51"/>
    <mergeCell ref="AG51:AR51"/>
    <mergeCell ref="AE52:AF52"/>
    <mergeCell ref="AG52:AR52"/>
    <mergeCell ref="AS52:AU52"/>
    <mergeCell ref="AV52:AW52"/>
    <mergeCell ref="AS51:AU51"/>
    <mergeCell ref="AV51:AW51"/>
    <mergeCell ref="O89:AV89"/>
    <mergeCell ref="O90:AD90"/>
    <mergeCell ref="AV53:AW53"/>
    <mergeCell ref="X61:AB61"/>
    <mergeCell ref="AL61:AP61"/>
    <mergeCell ref="AS53:AU53"/>
    <mergeCell ref="AE53:AF53"/>
    <mergeCell ref="AG53:AR53"/>
    <mergeCell ref="H87:L87"/>
    <mergeCell ref="U87:V87"/>
    <mergeCell ref="X87:AB87"/>
    <mergeCell ref="AL87:AP87"/>
    <mergeCell ref="AW89:BA89"/>
    <mergeCell ref="BB89:BC89"/>
    <mergeCell ref="BB90:BC91"/>
    <mergeCell ref="AW93:BA93"/>
    <mergeCell ref="BB93:BC93"/>
    <mergeCell ref="I109:K109"/>
    <mergeCell ref="I110:K110"/>
    <mergeCell ref="B89:C89"/>
    <mergeCell ref="D89:N89"/>
    <mergeCell ref="B90:C91"/>
    <mergeCell ref="D90:N91"/>
    <mergeCell ref="B94:C95"/>
    <mergeCell ref="D94:N95"/>
    <mergeCell ref="B97:C97"/>
    <mergeCell ref="D97:N97"/>
    <mergeCell ref="AF90:AV90"/>
    <mergeCell ref="AW90:AX91"/>
    <mergeCell ref="AY90:AY91"/>
    <mergeCell ref="AZ90:BA91"/>
    <mergeCell ref="O91:AD91"/>
    <mergeCell ref="AF91:AV91"/>
    <mergeCell ref="B93:C93"/>
    <mergeCell ref="D93:N93"/>
    <mergeCell ref="O93:AV93"/>
    <mergeCell ref="AZ94:BA95"/>
    <mergeCell ref="BB94:BC95"/>
    <mergeCell ref="O95:AD95"/>
    <mergeCell ref="AF95:AV95"/>
    <mergeCell ref="O94:AD94"/>
    <mergeCell ref="AF94:AV94"/>
    <mergeCell ref="AW94:AX95"/>
    <mergeCell ref="AY94:AY95"/>
    <mergeCell ref="B63:X63"/>
    <mergeCell ref="Y63:Z63"/>
    <mergeCell ref="AE63:BA63"/>
    <mergeCell ref="BB63:BC63"/>
    <mergeCell ref="BB64:BC64"/>
    <mergeCell ref="B65:C65"/>
    <mergeCell ref="D65:X65"/>
    <mergeCell ref="Y65:Z65"/>
    <mergeCell ref="AE65:AF65"/>
    <mergeCell ref="AG65:BA65"/>
    <mergeCell ref="BB65:BC65"/>
    <mergeCell ref="B64:C64"/>
    <mergeCell ref="D64:X64"/>
    <mergeCell ref="Y64:Z64"/>
    <mergeCell ref="D66:X66"/>
    <mergeCell ref="Y66:Z66"/>
    <mergeCell ref="AE66:AF66"/>
    <mergeCell ref="AG64:BA64"/>
    <mergeCell ref="AE64:AF64"/>
    <mergeCell ref="AG66:BA66"/>
    <mergeCell ref="BB66:BC66"/>
    <mergeCell ref="B70:C70"/>
    <mergeCell ref="D70:F70"/>
    <mergeCell ref="G70:I70"/>
    <mergeCell ref="J70:N70"/>
    <mergeCell ref="O70:AV70"/>
    <mergeCell ref="AW70:BA70"/>
    <mergeCell ref="BB70:BC70"/>
    <mergeCell ref="B66:C66"/>
    <mergeCell ref="B71:C71"/>
    <mergeCell ref="D71:F71"/>
    <mergeCell ref="G71:I71"/>
    <mergeCell ref="J71:N71"/>
    <mergeCell ref="O71:AD71"/>
    <mergeCell ref="AF71:AV71"/>
    <mergeCell ref="AW71:AX71"/>
    <mergeCell ref="AZ71:BA71"/>
    <mergeCell ref="BB71:BC71"/>
    <mergeCell ref="B72:C72"/>
    <mergeCell ref="D72:F72"/>
    <mergeCell ref="G72:I72"/>
    <mergeCell ref="J72:N72"/>
    <mergeCell ref="O72:AD72"/>
    <mergeCell ref="AF72:AV72"/>
    <mergeCell ref="AW72:AX72"/>
    <mergeCell ref="AZ72:BA72"/>
    <mergeCell ref="BB72:BC72"/>
    <mergeCell ref="B73:C73"/>
    <mergeCell ref="D73:F73"/>
    <mergeCell ref="G73:I73"/>
    <mergeCell ref="J73:N73"/>
    <mergeCell ref="O73:AD73"/>
    <mergeCell ref="AF73:AV73"/>
    <mergeCell ref="AW73:AX73"/>
    <mergeCell ref="AZ73:BA73"/>
    <mergeCell ref="BB73:BC73"/>
    <mergeCell ref="B74:C74"/>
    <mergeCell ref="D74:F74"/>
    <mergeCell ref="G74:I74"/>
    <mergeCell ref="J74:N74"/>
    <mergeCell ref="O74:AD74"/>
    <mergeCell ref="AF74:AV74"/>
    <mergeCell ref="AW74:AX74"/>
    <mergeCell ref="AZ74:BA74"/>
    <mergeCell ref="BB74:BC74"/>
    <mergeCell ref="B75:C75"/>
    <mergeCell ref="D75:F75"/>
    <mergeCell ref="G75:I75"/>
    <mergeCell ref="J75:N75"/>
    <mergeCell ref="O75:AD75"/>
    <mergeCell ref="AF75:AV75"/>
    <mergeCell ref="AW75:AX75"/>
    <mergeCell ref="AZ75:BA75"/>
    <mergeCell ref="BB75:BC75"/>
    <mergeCell ref="B76:C76"/>
    <mergeCell ref="D76:F76"/>
    <mergeCell ref="G76:I76"/>
    <mergeCell ref="J76:N76"/>
    <mergeCell ref="O76:AD76"/>
    <mergeCell ref="AF76:AV76"/>
    <mergeCell ref="AW76:AX76"/>
    <mergeCell ref="AZ76:BA76"/>
    <mergeCell ref="BB76:BC76"/>
    <mergeCell ref="B80:O80"/>
    <mergeCell ref="P80:R80"/>
    <mergeCell ref="S80:W80"/>
    <mergeCell ref="X80:Z80"/>
    <mergeCell ref="AE80:AR80"/>
    <mergeCell ref="AS80:AU80"/>
    <mergeCell ref="AV80:AZ80"/>
    <mergeCell ref="BA80:BC80"/>
    <mergeCell ref="B81:C81"/>
    <mergeCell ref="D81:O81"/>
    <mergeCell ref="P81:R81"/>
    <mergeCell ref="S81:T81"/>
    <mergeCell ref="V81:W81"/>
    <mergeCell ref="X81:Z81"/>
    <mergeCell ref="AE81:AF81"/>
    <mergeCell ref="AG81:AR81"/>
    <mergeCell ref="AS81:AU81"/>
    <mergeCell ref="AV81:AW81"/>
    <mergeCell ref="AY81:AZ81"/>
    <mergeCell ref="BA81:BC81"/>
    <mergeCell ref="B82:C82"/>
    <mergeCell ref="D82:O82"/>
    <mergeCell ref="P82:R82"/>
    <mergeCell ref="S82:T82"/>
    <mergeCell ref="V82:W82"/>
    <mergeCell ref="X82:Z82"/>
    <mergeCell ref="AE82:AF82"/>
    <mergeCell ref="AG82:AR82"/>
    <mergeCell ref="AS82:AU82"/>
    <mergeCell ref="AV82:AW82"/>
    <mergeCell ref="AY82:AZ82"/>
    <mergeCell ref="BA82:BC82"/>
    <mergeCell ref="B83:C83"/>
    <mergeCell ref="D83:O83"/>
    <mergeCell ref="P83:R83"/>
    <mergeCell ref="S83:T83"/>
    <mergeCell ref="V83:W83"/>
    <mergeCell ref="X83:Z83"/>
    <mergeCell ref="AE83:AF83"/>
    <mergeCell ref="AG83:AR83"/>
    <mergeCell ref="AS83:AU83"/>
    <mergeCell ref="AV83:AW83"/>
    <mergeCell ref="AY83:AZ83"/>
    <mergeCell ref="BA83:BC8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1"/>
  <headerFooter alignWithMargins="0">
    <oddFooter xml:space="preserve">&amp;Lwww.kadmo.de&amp;C&amp;F&amp;R&amp;P von &amp;N </oddFooter>
  </headerFooter>
  <rowBreaks count="1" manualBreakCount="1">
    <brk id="54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2004-01-01T07:48:11Z</cp:lastPrinted>
  <dcterms:created xsi:type="dcterms:W3CDTF">2002-02-21T07:48:38Z</dcterms:created>
  <dcterms:modified xsi:type="dcterms:W3CDTF">2004-10-27T09:11:02Z</dcterms:modified>
  <cp:category/>
  <cp:version/>
  <cp:contentType/>
  <cp:contentStatus/>
</cp:coreProperties>
</file>